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esktop\годовой отчет 2019\"/>
    </mc:Choice>
  </mc:AlternateContent>
  <bookViews>
    <workbookView xWindow="120" yWindow="180" windowWidth="9720" windowHeight="7260"/>
  </bookViews>
  <sheets>
    <sheet name="здания" sheetId="1" r:id="rId1"/>
    <sheet name="Лист2" sheetId="2" r:id="rId2"/>
    <sheet name="Лист3" sheetId="3" r:id="rId3"/>
  </sheets>
  <definedNames>
    <definedName name="_xlnm.Print_Area" localSheetId="0">здания!$A$1:$BQ$54</definedName>
  </definedNames>
  <calcPr calcId="152511"/>
</workbook>
</file>

<file path=xl/calcChain.xml><?xml version="1.0" encoding="utf-8"?>
<calcChain xmlns="http://schemas.openxmlformats.org/spreadsheetml/2006/main">
  <c r="K8" i="1" l="1"/>
  <c r="BJ11" i="1" l="1"/>
  <c r="AQ11" i="1"/>
  <c r="K11" i="1"/>
  <c r="AF11" i="1"/>
  <c r="AE11" i="1"/>
  <c r="BQ11" i="1" l="1"/>
  <c r="BP32" i="1"/>
  <c r="BP11" i="1"/>
  <c r="BQ30" i="1"/>
  <c r="BP30" i="1"/>
  <c r="BO30" i="1"/>
  <c r="BM30" i="1"/>
  <c r="BQ32" i="1"/>
  <c r="BO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R32" i="1"/>
  <c r="AQ32" i="1"/>
  <c r="S11" i="1"/>
  <c r="S8" i="1" s="1"/>
  <c r="S32" i="1"/>
  <c r="T11" i="1"/>
  <c r="R11" i="1"/>
  <c r="Q11" i="1"/>
  <c r="Q45" i="1"/>
  <c r="BL30" i="1"/>
  <c r="BJ30" i="1"/>
  <c r="BI30" i="1"/>
  <c r="BH30" i="1"/>
  <c r="BG30" i="1"/>
  <c r="BD30" i="1"/>
  <c r="BC30" i="1"/>
  <c r="BB30" i="1"/>
  <c r="BA30" i="1"/>
  <c r="AZ30" i="1"/>
  <c r="AW30" i="1"/>
  <c r="AV30" i="1"/>
  <c r="AH32" i="1"/>
  <c r="AG32" i="1"/>
  <c r="AA32" i="1"/>
  <c r="AA11" i="1"/>
  <c r="V32" i="1"/>
  <c r="V11" i="1"/>
  <c r="U32" i="1"/>
  <c r="U11" i="1"/>
  <c r="W11" i="1"/>
  <c r="P32" i="1"/>
  <c r="P11" i="1"/>
  <c r="O32" i="1"/>
  <c r="O11" i="1"/>
  <c r="M32" i="1"/>
  <c r="M11" i="1"/>
  <c r="L32" i="1"/>
  <c r="L11" i="1"/>
  <c r="K32" i="1"/>
  <c r="J32" i="1"/>
  <c r="J11" i="1"/>
  <c r="I11" i="1"/>
  <c r="I30" i="1"/>
  <c r="I45" i="1"/>
  <c r="H11" i="1"/>
  <c r="H30" i="1"/>
  <c r="H32" i="1"/>
  <c r="H45" i="1"/>
  <c r="G11" i="1"/>
  <c r="G30" i="1"/>
  <c r="G45" i="1"/>
  <c r="F11" i="1"/>
  <c r="F8" i="1" s="1"/>
  <c r="F30" i="1"/>
  <c r="F45" i="1"/>
  <c r="AE30" i="1"/>
  <c r="AE45" i="1"/>
  <c r="AF30" i="1"/>
  <c r="AF45" i="1"/>
  <c r="AG11" i="1"/>
  <c r="AG30" i="1"/>
  <c r="AG45" i="1"/>
  <c r="AC11" i="1"/>
  <c r="AB11" i="1"/>
  <c r="AB45" i="1"/>
  <c r="AI30" i="1"/>
  <c r="AH30" i="1"/>
  <c r="AD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E30" i="1"/>
  <c r="E11" i="1"/>
  <c r="E8" i="1" s="1"/>
  <c r="BD45" i="1"/>
  <c r="BD9" i="1"/>
  <c r="BD11" i="1"/>
  <c r="BD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I47" i="1"/>
  <c r="AH47" i="1"/>
  <c r="AF47" i="1"/>
  <c r="AE47" i="1"/>
  <c r="AB47" i="1"/>
  <c r="AA47" i="1"/>
  <c r="Z47" i="1"/>
  <c r="Y47" i="1"/>
  <c r="X47" i="1"/>
  <c r="W47" i="1"/>
  <c r="T47" i="1"/>
  <c r="Q47" i="1"/>
  <c r="N47" i="1"/>
  <c r="H47" i="1"/>
  <c r="G47" i="1"/>
  <c r="E47" i="1"/>
  <c r="BQ45" i="1"/>
  <c r="BP45" i="1"/>
  <c r="BP8" i="1" s="1"/>
  <c r="BO45" i="1"/>
  <c r="BN45" i="1"/>
  <c r="BM45" i="1"/>
  <c r="BL45" i="1"/>
  <c r="BK45" i="1"/>
  <c r="BJ45" i="1"/>
  <c r="BI45" i="1"/>
  <c r="BH45" i="1"/>
  <c r="BG45" i="1"/>
  <c r="BF45" i="1"/>
  <c r="BE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I45" i="1"/>
  <c r="AC45" i="1"/>
  <c r="AA45" i="1"/>
  <c r="Z45" i="1"/>
  <c r="Y45" i="1"/>
  <c r="X45" i="1"/>
  <c r="W45" i="1"/>
  <c r="V45" i="1"/>
  <c r="U45" i="1"/>
  <c r="T45" i="1"/>
  <c r="S45" i="1"/>
  <c r="R45" i="1"/>
  <c r="P45" i="1"/>
  <c r="O45" i="1"/>
  <c r="N45" i="1"/>
  <c r="M45" i="1"/>
  <c r="L45" i="1"/>
  <c r="L8" i="1" s="1"/>
  <c r="K45" i="1"/>
  <c r="J45" i="1"/>
  <c r="E45" i="1"/>
  <c r="AO32" i="1"/>
  <c r="AN32" i="1"/>
  <c r="BK9" i="1"/>
  <c r="BK11" i="1"/>
  <c r="BI9" i="1"/>
  <c r="BI11" i="1"/>
  <c r="BG9" i="1"/>
  <c r="BG11" i="1"/>
  <c r="BF30" i="1"/>
  <c r="BE30" i="1"/>
  <c r="BC9" i="1"/>
  <c r="BC11" i="1"/>
  <c r="BA9" i="1"/>
  <c r="BA11" i="1"/>
  <c r="AY30" i="1"/>
  <c r="AW9" i="1"/>
  <c r="AW11" i="1"/>
  <c r="AU9" i="1"/>
  <c r="AU11" i="1"/>
  <c r="AS30" i="1"/>
  <c r="AQ30" i="1"/>
  <c r="AP30" i="1"/>
  <c r="AO30" i="1"/>
  <c r="AN9" i="1"/>
  <c r="AN11" i="1"/>
  <c r="BO11" i="1"/>
  <c r="BM11" i="1"/>
  <c r="BL11" i="1"/>
  <c r="BH11" i="1"/>
  <c r="BF11" i="1"/>
  <c r="BE11" i="1"/>
  <c r="BB11" i="1"/>
  <c r="AZ11" i="1"/>
  <c r="AX11" i="1"/>
  <c r="AV11" i="1"/>
  <c r="AS11" i="1"/>
  <c r="AR11" i="1"/>
  <c r="AP11" i="1"/>
  <c r="AO11" i="1"/>
  <c r="AI11" i="1"/>
  <c r="AH11" i="1"/>
  <c r="AD11" i="1"/>
  <c r="AD8" i="1" s="1"/>
  <c r="Z11" i="1"/>
  <c r="Z8" i="1" s="1"/>
  <c r="Y11" i="1"/>
  <c r="X11" i="1"/>
  <c r="N11" i="1"/>
  <c r="BQ9" i="1"/>
  <c r="BP9" i="1"/>
  <c r="BO9" i="1"/>
  <c r="BM9" i="1"/>
  <c r="BL9" i="1"/>
  <c r="BJ9" i="1"/>
  <c r="BH9" i="1"/>
  <c r="BF9" i="1"/>
  <c r="BE9" i="1"/>
  <c r="BB9" i="1"/>
  <c r="AZ9" i="1"/>
  <c r="AY9" i="1"/>
  <c r="AX9" i="1"/>
  <c r="AV9" i="1"/>
  <c r="AS9" i="1"/>
  <c r="AR9" i="1"/>
  <c r="AQ9" i="1"/>
  <c r="AP9" i="1"/>
  <c r="AO9" i="1"/>
  <c r="AI9" i="1"/>
  <c r="AH9" i="1"/>
  <c r="AG9" i="1"/>
  <c r="AF9" i="1"/>
  <c r="AE9" i="1"/>
  <c r="AD9" i="1"/>
  <c r="AC9" i="1"/>
  <c r="AB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Y8" i="1" l="1"/>
  <c r="BL8" i="1"/>
  <c r="Y8" i="1"/>
  <c r="AI8" i="1"/>
  <c r="J8" i="1"/>
  <c r="AA8" i="1"/>
  <c r="BQ8" i="1"/>
  <c r="I8" i="1"/>
  <c r="AU8" i="1"/>
  <c r="Q8" i="1"/>
  <c r="AB8" i="1"/>
  <c r="AG8" i="1"/>
  <c r="BM8" i="1"/>
  <c r="R8" i="1"/>
  <c r="BI8" i="1"/>
  <c r="H8" i="1"/>
  <c r="AZ8" i="1"/>
  <c r="BH8" i="1"/>
  <c r="BO8" i="1"/>
  <c r="N8" i="1"/>
  <c r="BE8" i="1"/>
  <c r="AN8" i="1"/>
  <c r="AW8" i="1"/>
  <c r="O8" i="1"/>
  <c r="G8" i="1"/>
  <c r="W8" i="1"/>
  <c r="V8" i="1"/>
  <c r="M8" i="1"/>
  <c r="BA8" i="1"/>
  <c r="BD8" i="1"/>
  <c r="AV8" i="1"/>
  <c r="BB8" i="1"/>
  <c r="BJ8" i="1"/>
  <c r="X8" i="1"/>
  <c r="AH8" i="1"/>
  <c r="AX8" i="1"/>
  <c r="BC8" i="1"/>
  <c r="BG8" i="1"/>
  <c r="BK8" i="1"/>
  <c r="P8" i="1"/>
  <c r="T8" i="1"/>
  <c r="U8" i="1"/>
</calcChain>
</file>

<file path=xl/sharedStrings.xml><?xml version="1.0" encoding="utf-8"?>
<sst xmlns="http://schemas.openxmlformats.org/spreadsheetml/2006/main" count="291" uniqueCount="194">
  <si>
    <t>газ</t>
  </si>
  <si>
    <t>аренда</t>
  </si>
  <si>
    <r>
      <t xml:space="preserve">Учреждение культуры </t>
    </r>
    <r>
      <rPr>
        <sz val="8"/>
        <rFont val="Arial"/>
        <family val="2"/>
        <charset val="204"/>
      </rPr>
      <t>(полное юридическое наименование)</t>
    </r>
  </si>
  <si>
    <t>автономное питание</t>
  </si>
  <si>
    <t xml:space="preserve">  отопление</t>
  </si>
  <si>
    <t>адрес</t>
  </si>
  <si>
    <t>год постройки здания</t>
  </si>
  <si>
    <t>типовое</t>
  </si>
  <si>
    <t>приспособленное</t>
  </si>
  <si>
    <t>отдельно стоящее</t>
  </si>
  <si>
    <t>встроенное</t>
  </si>
  <si>
    <t>пристроенное</t>
  </si>
  <si>
    <t>объем</t>
  </si>
  <si>
    <t>площадь общая</t>
  </si>
  <si>
    <t>площадь полезная</t>
  </si>
  <si>
    <t>этажность</t>
  </si>
  <si>
    <t>наличие подвала</t>
  </si>
  <si>
    <t>год последнего капитального ремонта</t>
  </si>
  <si>
    <t>требуется капитальный ремонт</t>
  </si>
  <si>
    <t>аварийное</t>
  </si>
  <si>
    <r>
      <t xml:space="preserve">закрыто </t>
    </r>
    <r>
      <rPr>
        <i/>
        <sz val="8"/>
        <rFont val="Arial"/>
        <family val="2"/>
        <charset val="204"/>
      </rPr>
      <t>(указать причину)</t>
    </r>
  </si>
  <si>
    <t>оперативное управление</t>
  </si>
  <si>
    <r>
      <t xml:space="preserve">собственное </t>
    </r>
    <r>
      <rPr>
        <i/>
        <sz val="8"/>
        <rFont val="Arial"/>
        <family val="2"/>
        <charset val="204"/>
      </rPr>
      <t>(собственник)</t>
    </r>
  </si>
  <si>
    <t>балансодержатель</t>
  </si>
  <si>
    <t>деревянные</t>
  </si>
  <si>
    <t>централизованное</t>
  </si>
  <si>
    <t>от одного источника</t>
  </si>
  <si>
    <t>необходимость по нормам</t>
  </si>
  <si>
    <t>в рабочем состоянии</t>
  </si>
  <si>
    <t>есть/нет</t>
  </si>
  <si>
    <t>АПС</t>
  </si>
  <si>
    <t>внутренний пожарный водопро-вод</t>
  </si>
  <si>
    <t>количество огнетушителей требуемых по нормам</t>
  </si>
  <si>
    <t>всего</t>
  </si>
  <si>
    <t>из них закуплено в отчетном году</t>
  </si>
  <si>
    <t xml:space="preserve">  характеристика здания</t>
  </si>
  <si>
    <t xml:space="preserve">  состояние здания</t>
  </si>
  <si>
    <t>принадлежность</t>
  </si>
  <si>
    <t xml:space="preserve">   наличие</t>
  </si>
  <si>
    <t>система оповеще-ния о пожаре</t>
  </si>
  <si>
    <t>наличие эвакуаци-онного освещения</t>
  </si>
  <si>
    <t>не    работает</t>
  </si>
  <si>
    <t>количество огнету-шителей</t>
  </si>
  <si>
    <t>молние-защита</t>
  </si>
  <si>
    <t>VI  Музеи:        всего</t>
  </si>
  <si>
    <t>Всего учреждений:</t>
  </si>
  <si>
    <t>I   Театры:  всего</t>
  </si>
  <si>
    <t>II   Клубы: всего</t>
  </si>
  <si>
    <r>
      <t xml:space="preserve">Проектная </t>
    </r>
    <r>
      <rPr>
        <sz val="8"/>
        <rFont val="Arial"/>
        <family val="2"/>
        <charset val="204"/>
      </rPr>
      <t xml:space="preserve">(расчет-ная) </t>
    </r>
    <r>
      <rPr>
        <b/>
        <sz val="8"/>
        <rFont val="Arial"/>
        <family val="2"/>
        <charset val="204"/>
      </rPr>
      <t>мощность</t>
    </r>
    <r>
      <rPr>
        <i/>
        <sz val="8"/>
        <rFont val="Arial"/>
        <family val="2"/>
        <charset val="204"/>
      </rPr>
      <t xml:space="preserve">  (зал на ….. человек)</t>
    </r>
  </si>
  <si>
    <t>заправлено в отчетном году</t>
  </si>
  <si>
    <t>канализация</t>
  </si>
  <si>
    <t>наличие, год ввода в эксплуатацию</t>
  </si>
  <si>
    <t>количество пожарных рукавов, требуемых по нормам, м</t>
  </si>
  <si>
    <t>имеются в наличии, м</t>
  </si>
  <si>
    <t>СВЕДЕНИЯ  О МАТЕРИАЛЬНОЙ БАЗЕ РАЙОННЫХ УЧРЕЖДЕНИЙ КУЛЬТУРЫ</t>
  </si>
  <si>
    <t>СВЕДЕНИЯ О МАТЕРИАЛЬНОЙ БАЗЕ РАЙОННЫХ УЧРЕЖДЕНИЙ КУЛЬТУРЫ</t>
  </si>
  <si>
    <t>пожарные рукава</t>
  </si>
  <si>
    <r>
      <t>Приложение 3-1</t>
    </r>
    <r>
      <rPr>
        <i/>
        <sz val="8"/>
        <rFont val="Arial"/>
        <family val="2"/>
        <charset val="204"/>
      </rPr>
      <t xml:space="preserve"> (оснащенность )</t>
    </r>
  </si>
  <si>
    <r>
      <t xml:space="preserve">Приложение 3-2 </t>
    </r>
    <r>
      <rPr>
        <i/>
        <sz val="8"/>
        <rFont val="Arial"/>
        <family val="2"/>
        <charset val="204"/>
      </rPr>
      <t>(состояние)</t>
    </r>
    <r>
      <rPr>
        <sz val="8"/>
        <rFont val="Arial"/>
        <family val="2"/>
        <charset val="204"/>
      </rPr>
      <t xml:space="preserve"> </t>
    </r>
  </si>
  <si>
    <t>наружные капитальные стены</t>
  </si>
  <si>
    <t>кирпичные</t>
  </si>
  <si>
    <t>панельные</t>
  </si>
  <si>
    <t>электро-снабже-ние</t>
  </si>
  <si>
    <t>электроотопление</t>
  </si>
  <si>
    <t>печное</t>
  </si>
  <si>
    <t>котел</t>
  </si>
  <si>
    <t>котельная на газе</t>
  </si>
  <si>
    <t xml:space="preserve"> из них на балансе котельных на газе</t>
  </si>
  <si>
    <t>АГВ</t>
  </si>
  <si>
    <t>котельная на твердом топливе</t>
  </si>
  <si>
    <t>из них на балансе котельных на твердом топливе</t>
  </si>
  <si>
    <t>ХВС</t>
  </si>
  <si>
    <t>ГВС</t>
  </si>
  <si>
    <r>
      <t xml:space="preserve">от двух </t>
    </r>
    <r>
      <rPr>
        <sz val="8"/>
        <rFont val="Arial"/>
        <charset val="204"/>
      </rPr>
      <t xml:space="preserve">(или более) </t>
    </r>
    <r>
      <rPr>
        <b/>
        <sz val="8"/>
        <rFont val="Arial"/>
        <charset val="204"/>
      </rPr>
      <t>независимых источников</t>
    </r>
  </si>
  <si>
    <t xml:space="preserve">перекрытия </t>
  </si>
  <si>
    <t>ж/б</t>
  </si>
  <si>
    <t>Вачский муниципальный район</t>
  </si>
  <si>
    <t>Алтунинский ДК филиал МБУК "ЦМКС"</t>
  </si>
  <si>
    <t>с. Алтунино, ул. Советская, д.9а</t>
  </si>
  <si>
    <t xml:space="preserve"> Белогузовский СК сектор МБУК "ЦМКС" </t>
  </si>
  <si>
    <t>д. Белогузово, ул. Большой порядок, д.37</t>
  </si>
  <si>
    <t xml:space="preserve"> Арефинский ДК филиал  МБУК "ЦМКС"</t>
  </si>
  <si>
    <t>с. Арефино, ул. Первомайская, д.60</t>
  </si>
  <si>
    <t>Давыдовский ДК филиал МБУК "Филинского СДК"</t>
  </si>
  <si>
    <t>с. Давыдово, ул. Большая слобода, д.1</t>
  </si>
  <si>
    <t>200/7569</t>
  </si>
  <si>
    <t>Березовский ДК филиал МБУК "Филинского СДК"</t>
  </si>
  <si>
    <t>с. Берёзовка, ул. Центральная, д209</t>
  </si>
  <si>
    <t>253/3064</t>
  </si>
  <si>
    <t xml:space="preserve"> Епифановский ДК филиал МБУК "ЦМКС"</t>
  </si>
  <si>
    <t>с. Епифаново, д.133</t>
  </si>
  <si>
    <t>150/5486</t>
  </si>
  <si>
    <t>ЦМКС</t>
  </si>
  <si>
    <t>Медоварцевский ДД филиал МБУК "ЦМКС"</t>
  </si>
  <si>
    <t>д. Медоварцево, д.149</t>
  </si>
  <si>
    <t xml:space="preserve"> Сергеевский ДД сектор МБУК "ЦМКС"</t>
  </si>
  <si>
    <t>д. Сергеево, д166"А"</t>
  </si>
  <si>
    <t xml:space="preserve"> Сергеевский СК сектор МБУК "ЦМКС"</t>
  </si>
  <si>
    <t>Клинский ДК филиал МБУК "Филинского СДК"</t>
  </si>
  <si>
    <t>с. Клин, ул Торговая, д.15</t>
  </si>
  <si>
    <t xml:space="preserve"> Казаковский ДК филиал МБУК "ЦМКС"</t>
  </si>
  <si>
    <t>с. Казаково, ул. Заводская, д.2б</t>
  </si>
  <si>
    <t xml:space="preserve"> Звягинский СК сектор МБУК "ЦМКС"</t>
  </si>
  <si>
    <t>д. Звягино, ул.Полевая, д 6</t>
  </si>
  <si>
    <t>Новосельский ДК филиал МБУК "ЦМКС"</t>
  </si>
  <si>
    <t>с. Новоселки, ул. Школьная, д.2 "Б"</t>
  </si>
  <si>
    <t xml:space="preserve"> Лесниковский СК сектор МБУК "ЦМКС"</t>
  </si>
  <si>
    <t>д. Лесниково, ул, Школьная, д.1а</t>
  </si>
  <si>
    <t xml:space="preserve"> Беляйковский СК сектор МБУК "ЦМКС"</t>
  </si>
  <si>
    <t>д. Беляйково, ул. Глебова, д1</t>
  </si>
  <si>
    <t xml:space="preserve">МБУК "Филинский СДК" </t>
  </si>
  <si>
    <t>с. Филинское, ул. Больничная, д30</t>
  </si>
  <si>
    <t xml:space="preserve"> Чулковский ДК филиал МБУК "ЦМКС"</t>
  </si>
  <si>
    <t>с. Чулково, ул. Центральная д.4</t>
  </si>
  <si>
    <t>Яковцевский ДК филиал МБУК "ЦМКС"</t>
  </si>
  <si>
    <t>с. Яковцево, ул. Советская, д.13а</t>
  </si>
  <si>
    <t xml:space="preserve"> РДК им. Солдатова филиал МБУК "ЦМКС"</t>
  </si>
  <si>
    <t>р.п. Вача, ул. Советская, д13</t>
  </si>
  <si>
    <t>2012, 2013</t>
  </si>
  <si>
    <r>
      <t xml:space="preserve">III  ДШИ, ДМШ, ДХШ                </t>
    </r>
    <r>
      <rPr>
        <i/>
        <sz val="8"/>
        <color indexed="16"/>
        <rFont val="Arial"/>
        <family val="2"/>
        <charset val="204"/>
      </rPr>
      <t>(с обязательным указанием филиалов)</t>
    </r>
  </si>
  <si>
    <r>
      <t>IVБиблиотеки: всего</t>
    </r>
    <r>
      <rPr>
        <i/>
        <sz val="8"/>
        <color indexed="16"/>
        <rFont val="Arial"/>
        <family val="2"/>
        <charset val="204"/>
      </rPr>
      <t xml:space="preserve">    (с обязательным укаханием филиалов)</t>
    </r>
  </si>
  <si>
    <t>Алтунинская сельская библиотека МБУК "ЦМБС"</t>
  </si>
  <si>
    <t>с. Алтунино, ул. Советская, д79</t>
  </si>
  <si>
    <t>с. Атунино, ул. Советская, д79</t>
  </si>
  <si>
    <t>Арефинская сельская библиотека МБУК "ЦМБС"</t>
  </si>
  <si>
    <t>с. Арефино, ул.Первомайская, д7</t>
  </si>
  <si>
    <t>Арефинская сельская библиотека МБУК "ЦМБС</t>
  </si>
  <si>
    <t>с. Арефино, ул.Первомайская, д 7</t>
  </si>
  <si>
    <t>Звягинская сельская библиотека МБУК "ЦМБС"</t>
  </si>
  <si>
    <t>д.Звягино, ул.Полевая, д.6</t>
  </si>
  <si>
    <t>Звягинская сельская библиотека МБУК"ЦМБС"</t>
  </si>
  <si>
    <t>д.Звягино ул.Полевая д.6</t>
  </si>
  <si>
    <t>Казаковская сельская библиотека МБУК "ЦМБС"</t>
  </si>
  <si>
    <t>с. Казаково, ул. Луговая, д2а</t>
  </si>
  <si>
    <t>Казаковская сельская библиотека МБУК"ЦМБС"</t>
  </si>
  <si>
    <t>с.Казаково, ул.Луговая ,д.2А</t>
  </si>
  <si>
    <t>Медоварцевская сельская библиотека МБУК "ЦМБС"</t>
  </si>
  <si>
    <t>д. Медоварцево, д147</t>
  </si>
  <si>
    <t>Новосельская сельская библиотека МБУК "ЦМБС"</t>
  </si>
  <si>
    <t>с.Новоселки, ул. Школьная, 2 б</t>
  </si>
  <si>
    <t>Новоселки, Школьная 2б</t>
  </si>
  <si>
    <t>Чулковская сельская библиотека МБУК "ЦМБС"</t>
  </si>
  <si>
    <t>с.  Чулково, ул. Колхозная, д63</t>
  </si>
  <si>
    <t>Яковцевская сельская библиотека МБУК "ЦМБС"</t>
  </si>
  <si>
    <t>с.Яковцево, ул.Школьная 10А</t>
  </si>
  <si>
    <t>с.Яковцево, ул.Школьная, 10А</t>
  </si>
  <si>
    <t>Центральная районная библиотека МБУК "ЦМБС"</t>
  </si>
  <si>
    <t>р.п.Вача, ул.Ленина д.8А</t>
  </si>
  <si>
    <t>Центральная районная детская библиотека МБУК "ЦМБС"</t>
  </si>
  <si>
    <t>Центральная детская библиотека МБУК "ЦМБС"</t>
  </si>
  <si>
    <t xml:space="preserve">С.Клин. Ул.Торговая, д.15А </t>
  </si>
  <si>
    <t>с. Клин, ул.Торговая, д.15а</t>
  </si>
  <si>
    <t>МБУК "Вачский районный историко-краеведческий музей"</t>
  </si>
  <si>
    <r>
      <t xml:space="preserve">VII Другие учреждения </t>
    </r>
    <r>
      <rPr>
        <i/>
        <sz val="8"/>
        <color indexed="16"/>
        <rFont val="Arial"/>
        <family val="2"/>
        <charset val="204"/>
      </rPr>
      <t>(указать какаие)</t>
    </r>
  </si>
  <si>
    <t>Муниципальное бюджетное  учреждение дополнительного образования  "Детская школа искусств"</t>
  </si>
  <si>
    <t>Нижегородская область, р.п. Вача, ул. Советская, д.19.</t>
  </si>
  <si>
    <t>1852 г.</t>
  </si>
  <si>
    <t xml:space="preserve"> р.п. Вача, ул. Советская, д.19.</t>
  </si>
  <si>
    <t>2010 г.</t>
  </si>
  <si>
    <t>р.п.Вача, переулок Советский д.5</t>
  </si>
  <si>
    <t>р.п.Вача,переулок Советский,д 5</t>
  </si>
  <si>
    <t>с/а</t>
  </si>
  <si>
    <t xml:space="preserve"> с/а</t>
  </si>
  <si>
    <t>с/адм.</t>
  </si>
  <si>
    <t>КУМИ</t>
  </si>
  <si>
    <t>а/адм.</t>
  </si>
  <si>
    <t>РУО</t>
  </si>
  <si>
    <t>Клинская сельская  библиотека МБУК "ЦМБС"</t>
  </si>
  <si>
    <t>Клинская сельская библиотека МБУК "ЦМБС"</t>
  </si>
  <si>
    <t>Филинская сельская библиотека МБУК "ЦМБС"</t>
  </si>
  <si>
    <t>Исполнитель_____________________________________/_______________/телефон________________</t>
  </si>
  <si>
    <t>Примечание: в случае сокращения (увеличения) количества учреждений приложить пояснительную записку и нормативный документ.</t>
  </si>
  <si>
    <t>Отдел культуры администрации Вачского муниципального района.</t>
  </si>
  <si>
    <t>25</t>
  </si>
  <si>
    <t>0</t>
  </si>
  <si>
    <t>Начальник отдела культуры________________________________________/____________________/</t>
  </si>
  <si>
    <t>С.Н. Адикаев/</t>
  </si>
  <si>
    <t>8(83173)62677</t>
  </si>
  <si>
    <t>32</t>
  </si>
  <si>
    <t>202</t>
  </si>
  <si>
    <t>И.Н. Круглова /телефон/</t>
  </si>
  <si>
    <t>47</t>
  </si>
  <si>
    <t>Цмкс</t>
  </si>
  <si>
    <t>По  состоянию на 01 января 2020 года.</t>
  </si>
  <si>
    <t>По состоянию на 01 января 2020 года.</t>
  </si>
  <si>
    <t xml:space="preserve">      </t>
  </si>
  <si>
    <t>Алтунинский СК филиал МБУК "ЦМКС"</t>
  </si>
  <si>
    <t>Давыдовский СК филиал МБУК "Филинского ДК"</t>
  </si>
  <si>
    <t>Березовский СК филиал МБУК "Филинского ДК"</t>
  </si>
  <si>
    <t xml:space="preserve"> Епифановский СК филиал МБУК "ЦМКС"</t>
  </si>
  <si>
    <t>Клинский СК филиал МБУК "Филинского ДК"</t>
  </si>
  <si>
    <t xml:space="preserve">МБУК "Филинский ДК" </t>
  </si>
  <si>
    <t>Яковцевский СК филиал МБУК "ЦМКС"</t>
  </si>
  <si>
    <t>Отдел культуры Вачского муниципального района.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</si>
</sst>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</font>
    <font>
      <b/>
      <sz val="8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9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8"/>
      <color indexed="16"/>
      <name val="Arial"/>
      <family val="2"/>
      <charset val="204"/>
    </font>
    <font>
      <b/>
      <sz val="8"/>
      <color indexed="16"/>
      <name val="Arial"/>
      <family val="2"/>
      <charset val="204"/>
    </font>
    <font>
      <sz val="8"/>
      <color indexed="16"/>
      <name val="Arial"/>
      <family val="2"/>
      <charset val="204"/>
    </font>
    <font>
      <i/>
      <sz val="8"/>
      <color indexed="16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indexed="30"/>
      <name val="Arial"/>
      <family val="2"/>
      <charset val="204"/>
    </font>
    <font>
      <b/>
      <sz val="10"/>
      <color indexed="16"/>
      <name val="Arial"/>
      <family val="2"/>
      <charset val="204"/>
    </font>
    <font>
      <sz val="10"/>
      <color indexed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vertical="center" wrapText="1"/>
    </xf>
    <xf numFmtId="0" fontId="1" fillId="0" borderId="1" xfId="0" applyFont="1" applyBorder="1"/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fill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1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23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0" xfId="0" applyFont="1" applyAlignment="1"/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5" xfId="0" applyBorder="1"/>
    <xf numFmtId="0" fontId="0" fillId="0" borderId="3" xfId="0" applyBorder="1"/>
    <xf numFmtId="49" fontId="1" fillId="0" borderId="4" xfId="0" applyNumberFormat="1" applyFon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0" fillId="0" borderId="2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quotePrefix="1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4"/>
  <sheetViews>
    <sheetView tabSelected="1" view="pageBreakPreview" topLeftCell="A2" zoomScale="120" zoomScaleSheetLayoutView="120" workbookViewId="0">
      <selection activeCell="A3" sqref="A3:AI3"/>
    </sheetView>
  </sheetViews>
  <sheetFormatPr defaultRowHeight="12.75" x14ac:dyDescent="0.2"/>
  <cols>
    <col min="1" max="1" width="20.28515625" customWidth="1"/>
    <col min="2" max="2" width="15.85546875" customWidth="1"/>
    <col min="3" max="3" width="5.42578125" customWidth="1"/>
    <col min="4" max="4" width="7" customWidth="1"/>
    <col min="5" max="5" width="2.42578125" customWidth="1"/>
    <col min="6" max="6" width="3.5703125" customWidth="1"/>
    <col min="7" max="7" width="4" customWidth="1"/>
    <col min="8" max="8" width="4.28515625" customWidth="1"/>
    <col min="9" max="9" width="4.42578125" customWidth="1"/>
    <col min="10" max="10" width="5.28515625" customWidth="1"/>
    <col min="11" max="11" width="8.140625" customWidth="1"/>
    <col min="12" max="12" width="5.28515625" customWidth="1"/>
    <col min="13" max="13" width="3.140625" customWidth="1"/>
    <col min="14" max="14" width="3" customWidth="1"/>
    <col min="15" max="15" width="3.140625" customWidth="1"/>
    <col min="16" max="16" width="2.5703125" customWidth="1"/>
    <col min="17" max="17" width="2.28515625" customWidth="1"/>
    <col min="18" max="18" width="2.5703125" customWidth="1"/>
    <col min="19" max="19" width="2.85546875" customWidth="1"/>
    <col min="20" max="20" width="2.5703125" customWidth="1"/>
    <col min="21" max="21" width="3.7109375" customWidth="1"/>
    <col min="22" max="22" width="3.28515625" customWidth="1"/>
    <col min="23" max="23" width="3" customWidth="1"/>
    <col min="24" max="26" width="3.42578125" customWidth="1"/>
    <col min="27" max="27" width="8" customWidth="1"/>
    <col min="28" max="28" width="3.85546875" customWidth="1"/>
    <col min="29" max="29" width="5.28515625" customWidth="1"/>
    <col min="30" max="30" width="3.42578125" customWidth="1"/>
    <col min="31" max="32" width="3.85546875" customWidth="1"/>
    <col min="33" max="33" width="3.7109375" customWidth="1"/>
    <col min="34" max="34" width="4" customWidth="1"/>
    <col min="35" max="35" width="4.28515625" customWidth="1"/>
    <col min="36" max="36" width="21" customWidth="1"/>
    <col min="37" max="37" width="16.85546875" customWidth="1"/>
    <col min="38" max="38" width="6.85546875" customWidth="1"/>
    <col min="39" max="39" width="6" customWidth="1"/>
    <col min="40" max="40" width="5.140625" customWidth="1"/>
    <col min="41" max="41" width="5" customWidth="1"/>
    <col min="42" max="42" width="7.140625" customWidth="1"/>
    <col min="43" max="43" width="5.85546875" customWidth="1"/>
    <col min="44" max="44" width="6.140625" customWidth="1"/>
    <col min="45" max="45" width="4.7109375" customWidth="1"/>
    <col min="46" max="46" width="8.140625" customWidth="1"/>
    <col min="47" max="47" width="4.5703125" customWidth="1"/>
    <col min="48" max="49" width="4" customWidth="1"/>
    <col min="50" max="50" width="4.140625" customWidth="1"/>
    <col min="51" max="51" width="3.5703125" customWidth="1"/>
    <col min="52" max="53" width="3.28515625" customWidth="1"/>
    <col min="54" max="54" width="4" customWidth="1"/>
    <col min="55" max="55" width="3" customWidth="1"/>
    <col min="56" max="56" width="3.42578125" customWidth="1"/>
    <col min="57" max="57" width="4" customWidth="1"/>
    <col min="58" max="58" width="6.140625" customWidth="1"/>
    <col min="59" max="59" width="3.5703125" customWidth="1"/>
    <col min="60" max="60" width="3.42578125" customWidth="1"/>
    <col min="61" max="61" width="3.5703125" customWidth="1"/>
    <col min="62" max="62" width="3.42578125" customWidth="1"/>
    <col min="63" max="63" width="5.85546875" customWidth="1"/>
    <col min="64" max="64" width="6.28515625" customWidth="1"/>
    <col min="65" max="65" width="5.85546875" customWidth="1"/>
    <col min="66" max="66" width="5.42578125" customWidth="1"/>
    <col min="67" max="67" width="4.5703125" customWidth="1"/>
    <col min="68" max="68" width="5" customWidth="1"/>
    <col min="69" max="69" width="5.28515625" customWidth="1"/>
  </cols>
  <sheetData>
    <row r="1" spans="1:71" s="4" customFormat="1" ht="11.25" customHeight="1" x14ac:dyDescent="0.2">
      <c r="A1" s="125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5" t="s">
        <v>58</v>
      </c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5" customFormat="1" ht="12" customHeight="1" x14ac:dyDescent="0.2">
      <c r="A2" s="129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29" t="s">
        <v>55</v>
      </c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71" ht="12.75" customHeight="1" x14ac:dyDescent="0.2">
      <c r="A3" s="130" t="s">
        <v>193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 t="s">
        <v>172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13.7" customHeight="1" x14ac:dyDescent="0.2">
      <c r="A4" s="131" t="s">
        <v>183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27" t="s">
        <v>184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s="1" customFormat="1" ht="52.5" customHeight="1" x14ac:dyDescent="0.2">
      <c r="A5" s="118" t="s">
        <v>2</v>
      </c>
      <c r="B5" s="118" t="s">
        <v>5</v>
      </c>
      <c r="C5" s="116" t="s">
        <v>6</v>
      </c>
      <c r="D5" s="116" t="s">
        <v>48</v>
      </c>
      <c r="E5" s="105" t="s">
        <v>35</v>
      </c>
      <c r="F5" s="106"/>
      <c r="G5" s="106"/>
      <c r="H5" s="106"/>
      <c r="I5" s="106"/>
      <c r="J5" s="106"/>
      <c r="K5" s="106"/>
      <c r="L5" s="106"/>
      <c r="M5" s="106"/>
      <c r="N5" s="107"/>
      <c r="O5" s="108" t="s">
        <v>30</v>
      </c>
      <c r="P5" s="119"/>
      <c r="Q5" s="120"/>
      <c r="R5" s="113" t="s">
        <v>39</v>
      </c>
      <c r="S5" s="114"/>
      <c r="T5" s="115"/>
      <c r="U5" s="113" t="s">
        <v>40</v>
      </c>
      <c r="V5" s="114"/>
      <c r="W5" s="115"/>
      <c r="X5" s="113" t="s">
        <v>31</v>
      </c>
      <c r="Y5" s="114"/>
      <c r="Z5" s="115"/>
      <c r="AA5" s="113" t="s">
        <v>56</v>
      </c>
      <c r="AB5" s="114"/>
      <c r="AC5" s="116" t="s">
        <v>32</v>
      </c>
      <c r="AD5" s="113" t="s">
        <v>42</v>
      </c>
      <c r="AE5" s="114"/>
      <c r="AF5" s="114"/>
      <c r="AG5" s="113" t="s">
        <v>43</v>
      </c>
      <c r="AH5" s="114"/>
      <c r="AI5" s="115"/>
      <c r="AJ5" s="118" t="s">
        <v>2</v>
      </c>
      <c r="AK5" s="118" t="s">
        <v>5</v>
      </c>
      <c r="AL5" s="116" t="s">
        <v>6</v>
      </c>
      <c r="AM5" s="108" t="s">
        <v>36</v>
      </c>
      <c r="AN5" s="109"/>
      <c r="AO5" s="109"/>
      <c r="AP5" s="110"/>
      <c r="AQ5" s="108" t="s">
        <v>37</v>
      </c>
      <c r="AR5" s="111"/>
      <c r="AS5" s="111"/>
      <c r="AT5" s="112"/>
      <c r="AU5" s="121" t="s">
        <v>59</v>
      </c>
      <c r="AV5" s="123"/>
      <c r="AW5" s="124"/>
      <c r="AX5" s="121" t="s">
        <v>4</v>
      </c>
      <c r="AY5" s="123"/>
      <c r="AZ5" s="123"/>
      <c r="BA5" s="123"/>
      <c r="BB5" s="123"/>
      <c r="BC5" s="123"/>
      <c r="BD5" s="123"/>
      <c r="BE5" s="123"/>
      <c r="BF5" s="124"/>
      <c r="BG5" s="121" t="s">
        <v>38</v>
      </c>
      <c r="BH5" s="123"/>
      <c r="BI5" s="123"/>
      <c r="BJ5" s="124"/>
      <c r="BK5" s="121" t="s">
        <v>62</v>
      </c>
      <c r="BL5" s="122"/>
      <c r="BM5" s="108" t="s">
        <v>3</v>
      </c>
      <c r="BN5" s="119"/>
      <c r="BO5" s="120"/>
      <c r="BP5" s="9" t="s">
        <v>74</v>
      </c>
      <c r="BQ5" s="9"/>
    </row>
    <row r="6" spans="1:71" s="1" customFormat="1" ht="105.75" customHeight="1" x14ac:dyDescent="0.2">
      <c r="A6" s="117"/>
      <c r="B6" s="117"/>
      <c r="C6" s="117"/>
      <c r="D6" s="117"/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29</v>
      </c>
      <c r="P6" s="11" t="s">
        <v>28</v>
      </c>
      <c r="Q6" s="11" t="s">
        <v>41</v>
      </c>
      <c r="R6" s="11" t="s">
        <v>29</v>
      </c>
      <c r="S6" s="11" t="s">
        <v>28</v>
      </c>
      <c r="T6" s="11" t="s">
        <v>41</v>
      </c>
      <c r="U6" s="11" t="s">
        <v>29</v>
      </c>
      <c r="V6" s="11" t="s">
        <v>28</v>
      </c>
      <c r="W6" s="11" t="s">
        <v>41</v>
      </c>
      <c r="X6" s="11" t="s">
        <v>29</v>
      </c>
      <c r="Y6" s="11" t="s">
        <v>28</v>
      </c>
      <c r="Z6" s="11" t="s">
        <v>41</v>
      </c>
      <c r="AA6" s="11" t="s">
        <v>52</v>
      </c>
      <c r="AB6" s="11" t="s">
        <v>53</v>
      </c>
      <c r="AC6" s="133"/>
      <c r="AD6" s="13" t="s">
        <v>33</v>
      </c>
      <c r="AE6" s="11" t="s">
        <v>34</v>
      </c>
      <c r="AF6" s="14" t="s">
        <v>49</v>
      </c>
      <c r="AG6" s="11" t="s">
        <v>29</v>
      </c>
      <c r="AH6" s="11" t="s">
        <v>28</v>
      </c>
      <c r="AI6" s="11" t="s">
        <v>41</v>
      </c>
      <c r="AJ6" s="117"/>
      <c r="AK6" s="117"/>
      <c r="AL6" s="117"/>
      <c r="AM6" s="15" t="s">
        <v>17</v>
      </c>
      <c r="AN6" s="15" t="s">
        <v>18</v>
      </c>
      <c r="AO6" s="15" t="s">
        <v>19</v>
      </c>
      <c r="AP6" s="16" t="s">
        <v>20</v>
      </c>
      <c r="AQ6" s="17" t="s">
        <v>22</v>
      </c>
      <c r="AR6" s="17" t="s">
        <v>21</v>
      </c>
      <c r="AS6" s="17" t="s">
        <v>1</v>
      </c>
      <c r="AT6" s="17" t="s">
        <v>23</v>
      </c>
      <c r="AU6" s="18" t="s">
        <v>60</v>
      </c>
      <c r="AV6" s="19" t="s">
        <v>24</v>
      </c>
      <c r="AW6" s="19" t="s">
        <v>61</v>
      </c>
      <c r="AX6" s="92" t="s">
        <v>25</v>
      </c>
      <c r="AY6" s="92" t="s">
        <v>63</v>
      </c>
      <c r="AZ6" s="92" t="s">
        <v>64</v>
      </c>
      <c r="BA6" s="92" t="s">
        <v>65</v>
      </c>
      <c r="BB6" s="92" t="s">
        <v>66</v>
      </c>
      <c r="BC6" s="92" t="s">
        <v>67</v>
      </c>
      <c r="BD6" s="92" t="s">
        <v>68</v>
      </c>
      <c r="BE6" s="92" t="s">
        <v>69</v>
      </c>
      <c r="BF6" s="92" t="s">
        <v>70</v>
      </c>
      <c r="BG6" s="20" t="s">
        <v>71</v>
      </c>
      <c r="BH6" s="20" t="s">
        <v>72</v>
      </c>
      <c r="BI6" s="20" t="s">
        <v>50</v>
      </c>
      <c r="BJ6" s="20" t="s">
        <v>0</v>
      </c>
      <c r="BK6" s="20" t="s">
        <v>26</v>
      </c>
      <c r="BL6" s="20" t="s">
        <v>73</v>
      </c>
      <c r="BM6" s="17" t="s">
        <v>27</v>
      </c>
      <c r="BN6" s="17" t="s">
        <v>51</v>
      </c>
      <c r="BO6" s="17" t="s">
        <v>28</v>
      </c>
      <c r="BP6" s="21" t="s">
        <v>75</v>
      </c>
      <c r="BQ6" s="22" t="s">
        <v>24</v>
      </c>
    </row>
    <row r="7" spans="1:71" s="1" customFormat="1" ht="13.7" customHeight="1" x14ac:dyDescent="0.2">
      <c r="A7" s="103" t="s">
        <v>76</v>
      </c>
      <c r="B7" s="104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3"/>
      <c r="AE7" s="11"/>
      <c r="AF7" s="14"/>
      <c r="AG7" s="11"/>
      <c r="AH7" s="11"/>
      <c r="AI7" s="11"/>
      <c r="AJ7" s="10"/>
      <c r="AK7" s="10"/>
      <c r="AL7" s="10"/>
      <c r="AM7" s="15"/>
      <c r="AN7" s="15"/>
      <c r="AO7" s="15"/>
      <c r="AP7" s="15"/>
      <c r="AQ7" s="11"/>
      <c r="AR7" s="11"/>
      <c r="AS7" s="11"/>
      <c r="AT7" s="11"/>
      <c r="AU7" s="20"/>
      <c r="AV7" s="23"/>
      <c r="AW7" s="23"/>
      <c r="AX7" s="55"/>
      <c r="AY7" s="55"/>
      <c r="AZ7" s="55"/>
      <c r="BA7" s="55"/>
      <c r="BB7" s="55"/>
      <c r="BC7" s="55"/>
      <c r="BD7" s="55"/>
      <c r="BE7" s="55"/>
      <c r="BF7" s="55"/>
      <c r="BG7" s="24"/>
      <c r="BH7" s="24"/>
      <c r="BI7" s="24"/>
      <c r="BJ7" s="24"/>
      <c r="BK7" s="24"/>
      <c r="BL7" s="24"/>
      <c r="BM7" s="11"/>
      <c r="BN7" s="11"/>
      <c r="BO7" s="11"/>
      <c r="BP7" s="22"/>
      <c r="BQ7" s="22"/>
    </row>
    <row r="8" spans="1:71" s="1" customFormat="1" ht="18.75" customHeight="1" x14ac:dyDescent="0.2">
      <c r="A8" s="25" t="s">
        <v>45</v>
      </c>
      <c r="B8" s="26" t="s">
        <v>178</v>
      </c>
      <c r="C8" s="27"/>
      <c r="D8" s="27"/>
      <c r="E8" s="28">
        <f>E11+E30+E32+E45</f>
        <v>9</v>
      </c>
      <c r="F8" s="28">
        <f>SUM(F11,F30,F32,F45,F45)</f>
        <v>23</v>
      </c>
      <c r="G8" s="28">
        <f>SUM( G11,G30,G32,G45)</f>
        <v>20</v>
      </c>
      <c r="H8" s="28">
        <f t="shared" ref="H8:M8" si="0">SUM(H11,H30,H32,H45)</f>
        <v>11</v>
      </c>
      <c r="I8" s="28">
        <f t="shared" si="0"/>
        <v>1</v>
      </c>
      <c r="J8" s="28">
        <f>SUM(J11,J30,J32,J45,J47)</f>
        <v>54720.86</v>
      </c>
      <c r="K8" s="28">
        <f>SUM(K11,K30,K32,K45,K47)</f>
        <v>12850.74</v>
      </c>
      <c r="L8" s="28">
        <f>SUM(L11,L30,L32,L45,L47)</f>
        <v>10260.44</v>
      </c>
      <c r="M8" s="28">
        <f t="shared" si="0"/>
        <v>44</v>
      </c>
      <c r="N8" s="28">
        <f>N11+N30+N32+N45</f>
        <v>2</v>
      </c>
      <c r="O8" s="28">
        <f t="shared" ref="O8:U8" si="1">SUM(O11,O30,O32,O45)</f>
        <v>32</v>
      </c>
      <c r="P8" s="28">
        <f t="shared" si="1"/>
        <v>32</v>
      </c>
      <c r="Q8" s="28">
        <f t="shared" si="1"/>
        <v>0</v>
      </c>
      <c r="R8" s="28">
        <f t="shared" si="1"/>
        <v>32</v>
      </c>
      <c r="S8" s="28">
        <f>SUM(S11,S30,S32,S45,S45)</f>
        <v>32</v>
      </c>
      <c r="T8" s="28">
        <f t="shared" si="1"/>
        <v>0</v>
      </c>
      <c r="U8" s="28">
        <f t="shared" si="1"/>
        <v>32</v>
      </c>
      <c r="V8" s="28">
        <f>SUM(V11,V32,V30,V45)</f>
        <v>32</v>
      </c>
      <c r="W8" s="28">
        <f>SUM(W11,W30,W32,W45)</f>
        <v>0</v>
      </c>
      <c r="X8" s="28">
        <f>SUM(X11+X30+X32+X45)</f>
        <v>6</v>
      </c>
      <c r="Y8" s="28">
        <f>Y11+Y30+Y32+Y45</f>
        <v>6</v>
      </c>
      <c r="Z8" s="28">
        <f>SUM(Z11+Z30+Z32+Z45)</f>
        <v>0</v>
      </c>
      <c r="AA8" s="28">
        <f>SUM(AA11,AA30,AA32,AA45,AA47)</f>
        <v>240</v>
      </c>
      <c r="AB8" s="28">
        <f>AB11+AB32+AB45</f>
        <v>240</v>
      </c>
      <c r="AC8" s="90" t="s">
        <v>179</v>
      </c>
      <c r="AD8" s="29">
        <f>AD11+AD30+AD32+AD45+AD47</f>
        <v>182</v>
      </c>
      <c r="AE8" s="28">
        <v>32</v>
      </c>
      <c r="AF8" s="88" t="s">
        <v>181</v>
      </c>
      <c r="AG8" s="28">
        <f>SUM(AG11,AG30,AG32,AG45)</f>
        <v>8</v>
      </c>
      <c r="AH8" s="28">
        <f>AH11+AH30+AH32+AH45</f>
        <v>7</v>
      </c>
      <c r="AI8" s="28">
        <f>AI11+AI30+AI32+AI45</f>
        <v>1</v>
      </c>
      <c r="AJ8" s="26" t="s">
        <v>45</v>
      </c>
      <c r="AK8" s="26" t="s">
        <v>178</v>
      </c>
      <c r="AL8" s="26"/>
      <c r="AM8" s="31"/>
      <c r="AN8" s="28">
        <f>AN9+AN11+AN30+AN32+AN45</f>
        <v>13</v>
      </c>
      <c r="AO8" s="28">
        <v>0</v>
      </c>
      <c r="AP8" s="28">
        <v>0</v>
      </c>
      <c r="AQ8" s="28">
        <v>26</v>
      </c>
      <c r="AR8" s="28">
        <v>10</v>
      </c>
      <c r="AS8" s="28">
        <v>0</v>
      </c>
      <c r="AT8" s="28"/>
      <c r="AU8" s="28">
        <f>AU9+AU11+AU30+AU32+AU45+AU47</f>
        <v>23</v>
      </c>
      <c r="AV8" s="28">
        <f>AV9+AV11+AV30+AV32+AV45+AV47</f>
        <v>7</v>
      </c>
      <c r="AW8" s="28">
        <f>AW9+AW11+AW30+AW32+AW45+AW47</f>
        <v>2</v>
      </c>
      <c r="AX8" s="28">
        <f>SUM(AX11,AX30,AX32,AX45)</f>
        <v>19</v>
      </c>
      <c r="AY8" s="28">
        <f t="shared" ref="AY8:BD8" si="2">AY9+AY11+AY30+AY32+AY45+AY47</f>
        <v>3</v>
      </c>
      <c r="AZ8" s="28">
        <f t="shared" si="2"/>
        <v>0</v>
      </c>
      <c r="BA8" s="28">
        <f t="shared" si="2"/>
        <v>8</v>
      </c>
      <c r="BB8" s="28">
        <f t="shared" si="2"/>
        <v>2</v>
      </c>
      <c r="BC8" s="28">
        <f t="shared" si="2"/>
        <v>0</v>
      </c>
      <c r="BD8" s="28">
        <f t="shared" si="2"/>
        <v>0</v>
      </c>
      <c r="BE8" s="28">
        <f>SUM(BE11,BE30,BE32,BE45)</f>
        <v>8</v>
      </c>
      <c r="BF8" s="28">
        <v>0</v>
      </c>
      <c r="BG8" s="28">
        <f t="shared" ref="BG8:BM8" si="3">BG9+BG11+BG30+BG32+BG45+BG47</f>
        <v>12</v>
      </c>
      <c r="BH8" s="28">
        <f t="shared" si="3"/>
        <v>1</v>
      </c>
      <c r="BI8" s="28">
        <f t="shared" si="3"/>
        <v>13</v>
      </c>
      <c r="BJ8" s="28">
        <f t="shared" si="3"/>
        <v>3</v>
      </c>
      <c r="BK8" s="28">
        <f t="shared" si="3"/>
        <v>32</v>
      </c>
      <c r="BL8" s="28">
        <f t="shared" si="3"/>
        <v>0</v>
      </c>
      <c r="BM8" s="28">
        <f t="shared" si="3"/>
        <v>0</v>
      </c>
      <c r="BN8" s="28"/>
      <c r="BO8" s="28">
        <f>BO9+BO11+BO30+BO32+BO45+BO47</f>
        <v>2</v>
      </c>
      <c r="BP8" s="28">
        <f>SUM(BP11,BP30,BP32,BP45)</f>
        <v>14</v>
      </c>
      <c r="BQ8" s="28">
        <f>SUM(BQ11,BQ30,BQ32,BQ45)</f>
        <v>18</v>
      </c>
    </row>
    <row r="9" spans="1:71" s="1" customFormat="1" ht="12" customHeight="1" x14ac:dyDescent="0.2">
      <c r="A9" s="32" t="s">
        <v>46</v>
      </c>
      <c r="B9" s="33">
        <v>0</v>
      </c>
      <c r="C9" s="34">
        <v>0</v>
      </c>
      <c r="D9" s="34">
        <v>0</v>
      </c>
      <c r="E9" s="34"/>
      <c r="F9" s="34">
        <f t="shared" ref="F9:AI9" si="4">SUM(F10:F10)</f>
        <v>0</v>
      </c>
      <c r="G9" s="34">
        <f t="shared" si="4"/>
        <v>0</v>
      </c>
      <c r="H9" s="34">
        <f t="shared" si="4"/>
        <v>0</v>
      </c>
      <c r="I9" s="34">
        <f t="shared" si="4"/>
        <v>0</v>
      </c>
      <c r="J9" s="34">
        <f t="shared" si="4"/>
        <v>0</v>
      </c>
      <c r="K9" s="34">
        <f t="shared" si="4"/>
        <v>0</v>
      </c>
      <c r="L9" s="34">
        <f t="shared" si="4"/>
        <v>0</v>
      </c>
      <c r="M9" s="34">
        <f>SUM(M10:M10)</f>
        <v>0</v>
      </c>
      <c r="N9" s="34">
        <f t="shared" si="4"/>
        <v>0</v>
      </c>
      <c r="O9" s="34">
        <f t="shared" si="4"/>
        <v>0</v>
      </c>
      <c r="P9" s="34">
        <f t="shared" si="4"/>
        <v>0</v>
      </c>
      <c r="Q9" s="34">
        <f t="shared" si="4"/>
        <v>0</v>
      </c>
      <c r="R9" s="34">
        <f t="shared" si="4"/>
        <v>0</v>
      </c>
      <c r="S9" s="34">
        <f t="shared" si="4"/>
        <v>0</v>
      </c>
      <c r="T9" s="34">
        <f t="shared" si="4"/>
        <v>0</v>
      </c>
      <c r="U9" s="34">
        <f t="shared" si="4"/>
        <v>0</v>
      </c>
      <c r="V9" s="34">
        <f t="shared" si="4"/>
        <v>0</v>
      </c>
      <c r="W9" s="34">
        <f t="shared" si="4"/>
        <v>0</v>
      </c>
      <c r="X9" s="34">
        <f t="shared" si="4"/>
        <v>0</v>
      </c>
      <c r="Y9" s="34">
        <f t="shared" si="4"/>
        <v>0</v>
      </c>
      <c r="Z9" s="34">
        <f t="shared" si="4"/>
        <v>0</v>
      </c>
      <c r="AA9" s="34">
        <v>0</v>
      </c>
      <c r="AB9" s="34">
        <f t="shared" si="4"/>
        <v>0</v>
      </c>
      <c r="AC9" s="34">
        <f>SUM(AC10:AC10)</f>
        <v>0</v>
      </c>
      <c r="AD9" s="77">
        <f t="shared" si="4"/>
        <v>0</v>
      </c>
      <c r="AE9" s="34">
        <f t="shared" si="4"/>
        <v>0</v>
      </c>
      <c r="AF9" s="78">
        <f t="shared" si="4"/>
        <v>0</v>
      </c>
      <c r="AG9" s="34">
        <f t="shared" si="4"/>
        <v>0</v>
      </c>
      <c r="AH9" s="34">
        <f t="shared" si="4"/>
        <v>0</v>
      </c>
      <c r="AI9" s="34">
        <f t="shared" si="4"/>
        <v>0</v>
      </c>
      <c r="AJ9" s="32" t="s">
        <v>46</v>
      </c>
      <c r="AK9" s="34">
        <v>0</v>
      </c>
      <c r="AL9" s="34"/>
      <c r="AM9" s="34"/>
      <c r="AN9" s="34">
        <f>SUM(AN10:AN10)</f>
        <v>0</v>
      </c>
      <c r="AO9" s="34">
        <f t="shared" ref="AO9:BQ9" si="5">SUM(AO10:AO10)</f>
        <v>0</v>
      </c>
      <c r="AP9" s="34">
        <f t="shared" si="5"/>
        <v>0</v>
      </c>
      <c r="AQ9" s="34">
        <f t="shared" si="5"/>
        <v>0</v>
      </c>
      <c r="AR9" s="34">
        <f t="shared" si="5"/>
        <v>0</v>
      </c>
      <c r="AS9" s="34">
        <f t="shared" si="5"/>
        <v>0</v>
      </c>
      <c r="AT9" s="34"/>
      <c r="AU9" s="34">
        <f t="shared" si="5"/>
        <v>0</v>
      </c>
      <c r="AV9" s="34">
        <f t="shared" si="5"/>
        <v>0</v>
      </c>
      <c r="AW9" s="34">
        <f t="shared" si="5"/>
        <v>0</v>
      </c>
      <c r="AX9" s="34">
        <f t="shared" si="5"/>
        <v>0</v>
      </c>
      <c r="AY9" s="34">
        <f t="shared" si="5"/>
        <v>0</v>
      </c>
      <c r="AZ9" s="34">
        <f t="shared" si="5"/>
        <v>0</v>
      </c>
      <c r="BA9" s="34">
        <f t="shared" si="5"/>
        <v>0</v>
      </c>
      <c r="BB9" s="34">
        <f t="shared" si="5"/>
        <v>0</v>
      </c>
      <c r="BC9" s="34">
        <f t="shared" si="5"/>
        <v>0</v>
      </c>
      <c r="BD9" s="34">
        <f t="shared" si="5"/>
        <v>0</v>
      </c>
      <c r="BE9" s="34">
        <f t="shared" si="5"/>
        <v>0</v>
      </c>
      <c r="BF9" s="34">
        <f t="shared" si="5"/>
        <v>0</v>
      </c>
      <c r="BG9" s="34">
        <f t="shared" si="5"/>
        <v>0</v>
      </c>
      <c r="BH9" s="34">
        <f t="shared" si="5"/>
        <v>0</v>
      </c>
      <c r="BI9" s="34">
        <f t="shared" si="5"/>
        <v>0</v>
      </c>
      <c r="BJ9" s="34">
        <f t="shared" si="5"/>
        <v>0</v>
      </c>
      <c r="BK9" s="34">
        <f t="shared" si="5"/>
        <v>0</v>
      </c>
      <c r="BL9" s="34">
        <f t="shared" si="5"/>
        <v>0</v>
      </c>
      <c r="BM9" s="34">
        <f t="shared" si="5"/>
        <v>0</v>
      </c>
      <c r="BN9" s="34"/>
      <c r="BO9" s="34">
        <f t="shared" si="5"/>
        <v>0</v>
      </c>
      <c r="BP9" s="34">
        <f t="shared" si="5"/>
        <v>0</v>
      </c>
      <c r="BQ9" s="34">
        <f t="shared" si="5"/>
        <v>0</v>
      </c>
    </row>
    <row r="10" spans="1:71" s="4" customFormat="1" ht="11.25" x14ac:dyDescent="0.2">
      <c r="A10" s="36"/>
      <c r="B10" s="3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0"/>
      <c r="AE10" s="79"/>
      <c r="AF10" s="80"/>
      <c r="AG10" s="79"/>
      <c r="AH10" s="79"/>
      <c r="AI10" s="79"/>
      <c r="AJ10" s="36"/>
      <c r="AK10" s="38"/>
      <c r="AL10" s="79"/>
      <c r="AM10" s="79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34"/>
      <c r="BK10" s="34"/>
      <c r="BL10" s="34"/>
      <c r="BM10" s="34"/>
      <c r="BN10" s="34"/>
      <c r="BO10" s="34"/>
      <c r="BP10" s="34"/>
      <c r="BQ10" s="34"/>
    </row>
    <row r="11" spans="1:71" s="4" customFormat="1" ht="19.5" customHeight="1" x14ac:dyDescent="0.2">
      <c r="A11" s="32" t="s">
        <v>47</v>
      </c>
      <c r="B11" s="33">
        <v>18</v>
      </c>
      <c r="C11" s="81"/>
      <c r="D11" s="81"/>
      <c r="E11" s="34">
        <f t="shared" ref="E11:AD11" si="6">SUM(E12:E29)</f>
        <v>9</v>
      </c>
      <c r="F11" s="34">
        <f t="shared" si="6"/>
        <v>9</v>
      </c>
      <c r="G11" s="34">
        <f t="shared" si="6"/>
        <v>18</v>
      </c>
      <c r="H11" s="34">
        <f t="shared" si="6"/>
        <v>0</v>
      </c>
      <c r="I11" s="34">
        <f t="shared" si="6"/>
        <v>0</v>
      </c>
      <c r="J11" s="39">
        <f t="shared" si="6"/>
        <v>47494</v>
      </c>
      <c r="K11" s="39">
        <f>SUM(K12:K29)</f>
        <v>10319.6</v>
      </c>
      <c r="L11" s="39">
        <f t="shared" si="6"/>
        <v>8015.1</v>
      </c>
      <c r="M11" s="34">
        <f t="shared" si="6"/>
        <v>22</v>
      </c>
      <c r="N11" s="34">
        <f t="shared" si="6"/>
        <v>1</v>
      </c>
      <c r="O11" s="34">
        <f t="shared" si="6"/>
        <v>18</v>
      </c>
      <c r="P11" s="34">
        <f t="shared" si="6"/>
        <v>18</v>
      </c>
      <c r="Q11" s="34">
        <f t="shared" si="6"/>
        <v>0</v>
      </c>
      <c r="R11" s="34">
        <f t="shared" si="6"/>
        <v>18</v>
      </c>
      <c r="S11" s="34">
        <f t="shared" si="6"/>
        <v>18</v>
      </c>
      <c r="T11" s="34">
        <f t="shared" si="6"/>
        <v>0</v>
      </c>
      <c r="U11" s="34">
        <f t="shared" si="6"/>
        <v>18</v>
      </c>
      <c r="V11" s="34">
        <f t="shared" si="6"/>
        <v>18</v>
      </c>
      <c r="W11" s="34">
        <f t="shared" si="6"/>
        <v>0</v>
      </c>
      <c r="X11" s="34">
        <f t="shared" si="6"/>
        <v>5</v>
      </c>
      <c r="Y11" s="34">
        <f t="shared" si="6"/>
        <v>5</v>
      </c>
      <c r="Z11" s="34">
        <f t="shared" si="6"/>
        <v>0</v>
      </c>
      <c r="AA11" s="34">
        <f t="shared" si="6"/>
        <v>225</v>
      </c>
      <c r="AB11" s="34">
        <f t="shared" si="6"/>
        <v>225</v>
      </c>
      <c r="AC11" s="34">
        <f t="shared" si="6"/>
        <v>107</v>
      </c>
      <c r="AD11" s="77">
        <f t="shared" si="6"/>
        <v>108</v>
      </c>
      <c r="AE11" s="34">
        <f>SUM(AE12:AE29)</f>
        <v>32</v>
      </c>
      <c r="AF11" s="77">
        <f>SUM(AF12:AF29)</f>
        <v>47</v>
      </c>
      <c r="AG11" s="34">
        <f>SUM(AG12:AG29)</f>
        <v>2</v>
      </c>
      <c r="AH11" s="34">
        <f>SUM(AH12:AH29)</f>
        <v>2</v>
      </c>
      <c r="AI11" s="34">
        <f>SUM(AI12:AI29)</f>
        <v>0</v>
      </c>
      <c r="AJ11" s="35" t="s">
        <v>47</v>
      </c>
      <c r="AK11" s="34">
        <v>18</v>
      </c>
      <c r="AL11" s="34"/>
      <c r="AM11" s="34"/>
      <c r="AN11" s="34">
        <f t="shared" ref="AN11:AS11" si="7">SUM(AN12:AN29)</f>
        <v>12</v>
      </c>
      <c r="AO11" s="34">
        <f t="shared" si="7"/>
        <v>0</v>
      </c>
      <c r="AP11" s="34">
        <f t="shared" si="7"/>
        <v>0</v>
      </c>
      <c r="AQ11" s="34">
        <f>SUM(AQ12:AQ29)</f>
        <v>12</v>
      </c>
      <c r="AR11" s="34">
        <f t="shared" si="7"/>
        <v>7</v>
      </c>
      <c r="AS11" s="34">
        <f t="shared" si="7"/>
        <v>0</v>
      </c>
      <c r="AT11" s="34"/>
      <c r="AU11" s="34">
        <f>SUM(AU12:AU29)</f>
        <v>11</v>
      </c>
      <c r="AV11" s="34">
        <f>SUM(AV12:AV29)</f>
        <v>5</v>
      </c>
      <c r="AW11" s="34">
        <f>SUM(AW12:AW29)</f>
        <v>2</v>
      </c>
      <c r="AX11" s="34">
        <f>SUM(AX12:AX29)</f>
        <v>7</v>
      </c>
      <c r="AY11" s="34">
        <v>2</v>
      </c>
      <c r="AZ11" s="34">
        <f>SUM(AZ12:AZ29)</f>
        <v>0</v>
      </c>
      <c r="BA11" s="34">
        <f>SUM(BA12:BA29)</f>
        <v>8</v>
      </c>
      <c r="BB11" s="34">
        <f>SUM(BB12:BB29)</f>
        <v>2</v>
      </c>
      <c r="BC11" s="34">
        <f>SUM(BD12:BD29)</f>
        <v>0</v>
      </c>
      <c r="BD11" s="34">
        <f t="shared" ref="BD11:BM11" si="8">SUM(BD12:BD29)</f>
        <v>0</v>
      </c>
      <c r="BE11" s="34">
        <f t="shared" si="8"/>
        <v>7</v>
      </c>
      <c r="BF11" s="34">
        <f t="shared" si="8"/>
        <v>0</v>
      </c>
      <c r="BG11" s="34">
        <f t="shared" si="8"/>
        <v>5</v>
      </c>
      <c r="BH11" s="34">
        <f t="shared" si="8"/>
        <v>0</v>
      </c>
      <c r="BI11" s="34">
        <f t="shared" si="8"/>
        <v>6</v>
      </c>
      <c r="BJ11" s="34">
        <f>SUM(BJ12:BJ29)</f>
        <v>2</v>
      </c>
      <c r="BK11" s="34">
        <f t="shared" si="8"/>
        <v>18</v>
      </c>
      <c r="BL11" s="34">
        <f t="shared" si="8"/>
        <v>0</v>
      </c>
      <c r="BM11" s="34">
        <f t="shared" si="8"/>
        <v>0</v>
      </c>
      <c r="BN11" s="34"/>
      <c r="BO11" s="34">
        <f>SUM(BO12:BO29)</f>
        <v>2</v>
      </c>
      <c r="BP11" s="96">
        <f>SUM(BP12:BP29)</f>
        <v>5</v>
      </c>
      <c r="BQ11" s="34">
        <f>SUM(BQ12:BQ29)</f>
        <v>13</v>
      </c>
    </row>
    <row r="12" spans="1:71" s="4" customFormat="1" ht="31.5" customHeight="1" x14ac:dyDescent="0.2">
      <c r="A12" s="40" t="s">
        <v>186</v>
      </c>
      <c r="B12" s="41" t="s">
        <v>78</v>
      </c>
      <c r="C12" s="41">
        <v>1981</v>
      </c>
      <c r="D12" s="41">
        <v>100</v>
      </c>
      <c r="E12" s="41">
        <v>0</v>
      </c>
      <c r="F12" s="41">
        <v>1</v>
      </c>
      <c r="G12" s="41">
        <v>1</v>
      </c>
      <c r="H12" s="41">
        <v>0</v>
      </c>
      <c r="I12" s="41">
        <v>0</v>
      </c>
      <c r="J12" s="43">
        <v>450</v>
      </c>
      <c r="K12" s="30">
        <v>160</v>
      </c>
      <c r="L12" s="43">
        <v>120</v>
      </c>
      <c r="M12" s="41">
        <v>1</v>
      </c>
      <c r="N12" s="41">
        <v>0</v>
      </c>
      <c r="O12" s="41">
        <v>1</v>
      </c>
      <c r="P12" s="41">
        <v>1</v>
      </c>
      <c r="Q12" s="41">
        <v>0</v>
      </c>
      <c r="R12" s="41">
        <v>1</v>
      </c>
      <c r="S12" s="41">
        <v>1</v>
      </c>
      <c r="T12" s="41">
        <v>0</v>
      </c>
      <c r="U12" s="41">
        <v>1</v>
      </c>
      <c r="V12" s="41">
        <v>1</v>
      </c>
      <c r="W12" s="41">
        <v>0</v>
      </c>
      <c r="X12" s="41">
        <v>0</v>
      </c>
      <c r="Y12" s="41">
        <v>0</v>
      </c>
      <c r="Z12" s="41">
        <v>0</v>
      </c>
      <c r="AA12" s="43">
        <v>0</v>
      </c>
      <c r="AB12" s="41">
        <v>0</v>
      </c>
      <c r="AC12" s="41">
        <v>3</v>
      </c>
      <c r="AD12" s="43">
        <v>3</v>
      </c>
      <c r="AE12" s="41">
        <v>2</v>
      </c>
      <c r="AF12" s="43">
        <v>4</v>
      </c>
      <c r="AG12" s="41">
        <v>0</v>
      </c>
      <c r="AH12" s="41">
        <v>0</v>
      </c>
      <c r="AI12" s="41">
        <v>0</v>
      </c>
      <c r="AJ12" s="40" t="s">
        <v>77</v>
      </c>
      <c r="AK12" s="41" t="s">
        <v>186</v>
      </c>
      <c r="AL12" s="41">
        <v>1881</v>
      </c>
      <c r="AM12" s="41"/>
      <c r="AN12" s="44">
        <v>1</v>
      </c>
      <c r="AO12" s="44">
        <v>0</v>
      </c>
      <c r="AP12" s="44">
        <v>0</v>
      </c>
      <c r="AQ12" s="41">
        <v>1</v>
      </c>
      <c r="AR12" s="41">
        <v>0</v>
      </c>
      <c r="AS12" s="41">
        <v>0</v>
      </c>
      <c r="AT12" s="41" t="s">
        <v>161</v>
      </c>
      <c r="AU12" s="41">
        <v>1</v>
      </c>
      <c r="AV12" s="41">
        <v>0</v>
      </c>
      <c r="AW12" s="41">
        <v>0</v>
      </c>
      <c r="AX12" s="43">
        <v>0</v>
      </c>
      <c r="AY12" s="43">
        <v>0</v>
      </c>
      <c r="AZ12" s="43">
        <v>0</v>
      </c>
      <c r="BA12" s="43">
        <v>1</v>
      </c>
      <c r="BB12" s="43">
        <v>1</v>
      </c>
      <c r="BC12" s="43">
        <v>0</v>
      </c>
      <c r="BD12" s="43">
        <v>0</v>
      </c>
      <c r="BE12" s="43">
        <v>0</v>
      </c>
      <c r="BF12" s="43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1</v>
      </c>
      <c r="BL12" s="41">
        <v>0</v>
      </c>
      <c r="BM12" s="45">
        <v>0</v>
      </c>
      <c r="BN12" s="45"/>
      <c r="BO12" s="45">
        <v>0</v>
      </c>
      <c r="BP12" s="45">
        <v>0</v>
      </c>
      <c r="BQ12" s="45">
        <v>1</v>
      </c>
    </row>
    <row r="13" spans="1:71" s="4" customFormat="1" ht="35.25" customHeight="1" x14ac:dyDescent="0.2">
      <c r="A13" s="40" t="s">
        <v>79</v>
      </c>
      <c r="B13" s="41" t="s">
        <v>80</v>
      </c>
      <c r="C13" s="41">
        <v>1973</v>
      </c>
      <c r="D13" s="41">
        <v>100</v>
      </c>
      <c r="E13" s="41">
        <v>0</v>
      </c>
      <c r="F13" s="41">
        <v>1</v>
      </c>
      <c r="G13" s="41">
        <v>1</v>
      </c>
      <c r="H13" s="41">
        <v>0</v>
      </c>
      <c r="I13" s="41">
        <v>0</v>
      </c>
      <c r="J13" s="43">
        <v>400</v>
      </c>
      <c r="K13" s="30">
        <v>130</v>
      </c>
      <c r="L13" s="43">
        <v>100</v>
      </c>
      <c r="M13" s="41">
        <v>1</v>
      </c>
      <c r="N13" s="41">
        <v>0</v>
      </c>
      <c r="O13" s="41">
        <v>1</v>
      </c>
      <c r="P13" s="41">
        <v>1</v>
      </c>
      <c r="Q13" s="41">
        <v>0</v>
      </c>
      <c r="R13" s="41">
        <v>1</v>
      </c>
      <c r="S13" s="41">
        <v>1</v>
      </c>
      <c r="T13" s="41">
        <v>0</v>
      </c>
      <c r="U13" s="41">
        <v>1</v>
      </c>
      <c r="V13" s="41">
        <v>1</v>
      </c>
      <c r="W13" s="41">
        <v>0</v>
      </c>
      <c r="X13" s="41">
        <v>0</v>
      </c>
      <c r="Y13" s="41">
        <v>0</v>
      </c>
      <c r="Z13" s="41">
        <v>0</v>
      </c>
      <c r="AA13" s="43">
        <v>0</v>
      </c>
      <c r="AB13" s="41">
        <v>0</v>
      </c>
      <c r="AC13" s="41">
        <v>3</v>
      </c>
      <c r="AD13" s="43">
        <v>3</v>
      </c>
      <c r="AE13" s="41">
        <v>1</v>
      </c>
      <c r="AF13" s="43">
        <v>2</v>
      </c>
      <c r="AG13" s="41">
        <v>1</v>
      </c>
      <c r="AH13" s="41">
        <v>1</v>
      </c>
      <c r="AI13" s="41">
        <v>0</v>
      </c>
      <c r="AJ13" s="40" t="s">
        <v>79</v>
      </c>
      <c r="AK13" s="41" t="s">
        <v>79</v>
      </c>
      <c r="AL13" s="41">
        <v>1973</v>
      </c>
      <c r="AM13" s="41"/>
      <c r="AN13" s="41">
        <v>1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 t="s">
        <v>162</v>
      </c>
      <c r="AU13" s="41">
        <v>0</v>
      </c>
      <c r="AV13" s="41">
        <v>1</v>
      </c>
      <c r="AW13" s="41">
        <v>0</v>
      </c>
      <c r="AX13" s="43">
        <v>0</v>
      </c>
      <c r="AY13" s="43">
        <v>0</v>
      </c>
      <c r="AZ13" s="43">
        <v>0</v>
      </c>
      <c r="BA13" s="43">
        <v>1</v>
      </c>
      <c r="BB13" s="43">
        <v>0</v>
      </c>
      <c r="BC13" s="43">
        <v>0</v>
      </c>
      <c r="BD13" s="43">
        <v>0</v>
      </c>
      <c r="BE13" s="43">
        <v>1</v>
      </c>
      <c r="BF13" s="43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1</v>
      </c>
      <c r="BL13" s="41">
        <v>0</v>
      </c>
      <c r="BM13" s="45">
        <v>0</v>
      </c>
      <c r="BN13" s="45"/>
      <c r="BO13" s="45">
        <v>0</v>
      </c>
      <c r="BP13" s="45">
        <v>0</v>
      </c>
      <c r="BQ13" s="45">
        <v>1</v>
      </c>
    </row>
    <row r="14" spans="1:71" s="4" customFormat="1" ht="29.25" customHeight="1" x14ac:dyDescent="0.2">
      <c r="A14" s="40" t="s">
        <v>81</v>
      </c>
      <c r="B14" s="41" t="s">
        <v>82</v>
      </c>
      <c r="C14" s="41">
        <v>1958</v>
      </c>
      <c r="D14" s="41">
        <v>200</v>
      </c>
      <c r="E14" s="41">
        <v>0</v>
      </c>
      <c r="F14" s="41">
        <v>1</v>
      </c>
      <c r="G14" s="41">
        <v>1</v>
      </c>
      <c r="H14" s="41">
        <v>0</v>
      </c>
      <c r="I14" s="41">
        <v>0</v>
      </c>
      <c r="J14" s="43">
        <v>1812</v>
      </c>
      <c r="K14" s="30">
        <v>540</v>
      </c>
      <c r="L14" s="43">
        <v>500</v>
      </c>
      <c r="M14" s="41">
        <v>2</v>
      </c>
      <c r="N14" s="41">
        <v>0</v>
      </c>
      <c r="O14" s="41">
        <v>1</v>
      </c>
      <c r="P14" s="41">
        <v>1</v>
      </c>
      <c r="Q14" s="41">
        <v>0</v>
      </c>
      <c r="R14" s="41">
        <v>1</v>
      </c>
      <c r="S14" s="41">
        <v>1</v>
      </c>
      <c r="T14" s="41">
        <v>0</v>
      </c>
      <c r="U14" s="41">
        <v>1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3">
        <v>0</v>
      </c>
      <c r="AB14" s="41">
        <v>0</v>
      </c>
      <c r="AC14" s="41">
        <v>8</v>
      </c>
      <c r="AD14" s="43">
        <v>8</v>
      </c>
      <c r="AE14" s="41">
        <v>3</v>
      </c>
      <c r="AF14" s="43">
        <v>4</v>
      </c>
      <c r="AG14" s="41">
        <v>0</v>
      </c>
      <c r="AH14" s="41">
        <v>0</v>
      </c>
      <c r="AI14" s="41">
        <v>0</v>
      </c>
      <c r="AJ14" s="40" t="s">
        <v>81</v>
      </c>
      <c r="AK14" s="41" t="s">
        <v>81</v>
      </c>
      <c r="AL14" s="41">
        <v>1958</v>
      </c>
      <c r="AM14" s="41"/>
      <c r="AN14" s="41">
        <v>1</v>
      </c>
      <c r="AO14" s="41">
        <v>0</v>
      </c>
      <c r="AP14" s="41">
        <v>0</v>
      </c>
      <c r="AQ14" s="41">
        <v>1</v>
      </c>
      <c r="AR14" s="41">
        <v>0</v>
      </c>
      <c r="AS14" s="41">
        <v>0</v>
      </c>
      <c r="AT14" s="41" t="s">
        <v>161</v>
      </c>
      <c r="AU14" s="41">
        <v>1</v>
      </c>
      <c r="AV14" s="41">
        <v>0</v>
      </c>
      <c r="AW14" s="41">
        <v>0</v>
      </c>
      <c r="AX14" s="43">
        <v>1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1">
        <v>1</v>
      </c>
      <c r="BH14" s="41">
        <v>0</v>
      </c>
      <c r="BI14" s="41">
        <v>1</v>
      </c>
      <c r="BJ14" s="41">
        <v>0</v>
      </c>
      <c r="BK14" s="41">
        <v>1</v>
      </c>
      <c r="BL14" s="41">
        <v>0</v>
      </c>
      <c r="BM14" s="45">
        <v>0</v>
      </c>
      <c r="BN14" s="45"/>
      <c r="BO14" s="45">
        <v>0</v>
      </c>
      <c r="BP14" s="45">
        <v>0</v>
      </c>
      <c r="BQ14" s="45">
        <v>1</v>
      </c>
    </row>
    <row r="15" spans="1:71" s="4" customFormat="1" ht="45" customHeight="1" x14ac:dyDescent="0.2">
      <c r="A15" s="46" t="s">
        <v>187</v>
      </c>
      <c r="B15" s="43" t="s">
        <v>84</v>
      </c>
      <c r="C15" s="43">
        <v>1970</v>
      </c>
      <c r="D15" s="43" t="s">
        <v>85</v>
      </c>
      <c r="E15" s="43">
        <v>1</v>
      </c>
      <c r="F15" s="43">
        <v>0</v>
      </c>
      <c r="G15" s="43">
        <v>1</v>
      </c>
      <c r="H15" s="43">
        <v>0</v>
      </c>
      <c r="I15" s="43">
        <v>0</v>
      </c>
      <c r="J15" s="43">
        <v>2120</v>
      </c>
      <c r="K15" s="30">
        <v>460</v>
      </c>
      <c r="L15" s="43">
        <v>410</v>
      </c>
      <c r="M15" s="43">
        <v>1</v>
      </c>
      <c r="N15" s="43">
        <v>0</v>
      </c>
      <c r="O15" s="43">
        <v>1</v>
      </c>
      <c r="P15" s="43">
        <v>1</v>
      </c>
      <c r="Q15" s="43">
        <v>0</v>
      </c>
      <c r="R15" s="43">
        <v>1</v>
      </c>
      <c r="S15" s="43">
        <v>1</v>
      </c>
      <c r="T15" s="43">
        <v>0</v>
      </c>
      <c r="U15" s="43">
        <v>1</v>
      </c>
      <c r="V15" s="43">
        <v>1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4</v>
      </c>
      <c r="AD15" s="43">
        <v>3</v>
      </c>
      <c r="AE15" s="43">
        <v>3</v>
      </c>
      <c r="AF15" s="43">
        <v>2</v>
      </c>
      <c r="AG15" s="43">
        <v>0</v>
      </c>
      <c r="AH15" s="43">
        <v>0</v>
      </c>
      <c r="AI15" s="43">
        <v>0</v>
      </c>
      <c r="AJ15" s="46" t="s">
        <v>83</v>
      </c>
      <c r="AK15" s="43" t="s">
        <v>187</v>
      </c>
      <c r="AL15" s="43">
        <v>1970</v>
      </c>
      <c r="AM15" s="41"/>
      <c r="AN15" s="43">
        <v>1</v>
      </c>
      <c r="AO15" s="43">
        <v>0</v>
      </c>
      <c r="AP15" s="43">
        <v>0</v>
      </c>
      <c r="AQ15" s="43">
        <v>1</v>
      </c>
      <c r="AR15" s="43">
        <v>0</v>
      </c>
      <c r="AS15" s="43">
        <v>0</v>
      </c>
      <c r="AT15" s="43" t="s">
        <v>162</v>
      </c>
      <c r="AU15" s="43">
        <v>1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1</v>
      </c>
      <c r="BB15" s="43">
        <v>0</v>
      </c>
      <c r="BC15" s="43">
        <v>0</v>
      </c>
      <c r="BD15" s="43">
        <v>0</v>
      </c>
      <c r="BE15" s="43">
        <v>1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1</v>
      </c>
      <c r="BL15" s="43">
        <v>0</v>
      </c>
      <c r="BM15" s="45">
        <v>0</v>
      </c>
      <c r="BN15" s="45"/>
      <c r="BO15" s="45">
        <v>0</v>
      </c>
      <c r="BP15" s="45">
        <v>0</v>
      </c>
      <c r="BQ15" s="45">
        <v>1</v>
      </c>
    </row>
    <row r="16" spans="1:71" s="4" customFormat="1" ht="30.75" customHeight="1" x14ac:dyDescent="0.2">
      <c r="A16" s="40" t="s">
        <v>188</v>
      </c>
      <c r="B16" s="41" t="s">
        <v>87</v>
      </c>
      <c r="C16" s="41">
        <v>1960</v>
      </c>
      <c r="D16" s="41" t="s">
        <v>88</v>
      </c>
      <c r="E16" s="41">
        <v>0</v>
      </c>
      <c r="F16" s="41">
        <v>1</v>
      </c>
      <c r="G16" s="41">
        <v>1</v>
      </c>
      <c r="H16" s="41">
        <v>0</v>
      </c>
      <c r="I16" s="41">
        <v>0</v>
      </c>
      <c r="J16" s="43">
        <v>558</v>
      </c>
      <c r="K16" s="30">
        <v>100</v>
      </c>
      <c r="L16" s="43">
        <v>96</v>
      </c>
      <c r="M16" s="41">
        <v>1</v>
      </c>
      <c r="N16" s="41">
        <v>0</v>
      </c>
      <c r="O16" s="41">
        <v>1</v>
      </c>
      <c r="P16" s="41">
        <v>1</v>
      </c>
      <c r="Q16" s="41">
        <v>0</v>
      </c>
      <c r="R16" s="41">
        <v>1</v>
      </c>
      <c r="S16" s="41">
        <v>1</v>
      </c>
      <c r="T16" s="41">
        <v>0</v>
      </c>
      <c r="U16" s="41">
        <v>1</v>
      </c>
      <c r="V16" s="41">
        <v>1</v>
      </c>
      <c r="W16" s="41">
        <v>0</v>
      </c>
      <c r="X16" s="41">
        <v>0</v>
      </c>
      <c r="Y16" s="41">
        <v>0</v>
      </c>
      <c r="Z16" s="41">
        <v>0</v>
      </c>
      <c r="AA16" s="43">
        <v>0</v>
      </c>
      <c r="AB16" s="41">
        <v>0</v>
      </c>
      <c r="AC16" s="41">
        <v>4</v>
      </c>
      <c r="AD16" s="41">
        <v>4</v>
      </c>
      <c r="AE16" s="41">
        <v>1</v>
      </c>
      <c r="AF16" s="43">
        <v>1</v>
      </c>
      <c r="AG16" s="41">
        <v>0</v>
      </c>
      <c r="AH16" s="41">
        <v>0</v>
      </c>
      <c r="AI16" s="41">
        <v>0</v>
      </c>
      <c r="AJ16" s="40" t="s">
        <v>86</v>
      </c>
      <c r="AK16" s="41" t="s">
        <v>188</v>
      </c>
      <c r="AL16" s="41">
        <v>1960</v>
      </c>
      <c r="AM16" s="41"/>
      <c r="AN16" s="41">
        <v>0</v>
      </c>
      <c r="AO16" s="41">
        <v>0</v>
      </c>
      <c r="AP16" s="41">
        <v>0</v>
      </c>
      <c r="AQ16" s="41">
        <v>1</v>
      </c>
      <c r="AR16" s="41">
        <v>0</v>
      </c>
      <c r="AS16" s="41">
        <v>0</v>
      </c>
      <c r="AT16" s="41" t="s">
        <v>162</v>
      </c>
      <c r="AU16" s="41">
        <v>1</v>
      </c>
      <c r="AV16" s="41">
        <v>0</v>
      </c>
      <c r="AW16" s="41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1</v>
      </c>
      <c r="BF16" s="43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5">
        <v>0</v>
      </c>
      <c r="BN16" s="45"/>
      <c r="BO16" s="45">
        <v>0</v>
      </c>
      <c r="BP16" s="45">
        <v>0</v>
      </c>
      <c r="BQ16" s="45">
        <v>1</v>
      </c>
    </row>
    <row r="17" spans="1:70" s="4" customFormat="1" ht="22.5" x14ac:dyDescent="0.2">
      <c r="A17" s="40" t="s">
        <v>189</v>
      </c>
      <c r="B17" s="41" t="s">
        <v>90</v>
      </c>
      <c r="C17" s="41">
        <v>1948</v>
      </c>
      <c r="D17" s="41" t="s">
        <v>91</v>
      </c>
      <c r="E17" s="41">
        <v>0</v>
      </c>
      <c r="F17" s="41">
        <v>1</v>
      </c>
      <c r="G17" s="41">
        <v>1</v>
      </c>
      <c r="H17" s="41">
        <v>0</v>
      </c>
      <c r="I17" s="41">
        <v>0</v>
      </c>
      <c r="J17" s="43">
        <v>648</v>
      </c>
      <c r="K17" s="30">
        <v>259</v>
      </c>
      <c r="L17" s="43">
        <v>245</v>
      </c>
      <c r="M17" s="41">
        <v>1</v>
      </c>
      <c r="N17" s="41">
        <v>0</v>
      </c>
      <c r="O17" s="41">
        <v>1</v>
      </c>
      <c r="P17" s="41">
        <v>1</v>
      </c>
      <c r="Q17" s="41">
        <v>0</v>
      </c>
      <c r="R17" s="41">
        <v>1</v>
      </c>
      <c r="S17" s="41">
        <v>1</v>
      </c>
      <c r="T17" s="41">
        <v>0</v>
      </c>
      <c r="U17" s="41">
        <v>1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3">
        <v>0</v>
      </c>
      <c r="AB17" s="41">
        <v>0</v>
      </c>
      <c r="AC17" s="41">
        <v>6</v>
      </c>
      <c r="AD17" s="41">
        <v>4</v>
      </c>
      <c r="AE17" s="41">
        <v>2</v>
      </c>
      <c r="AF17" s="43">
        <v>4</v>
      </c>
      <c r="AG17" s="41">
        <v>0</v>
      </c>
      <c r="AH17" s="41">
        <v>0</v>
      </c>
      <c r="AI17" s="41">
        <v>0</v>
      </c>
      <c r="AJ17" s="40" t="s">
        <v>89</v>
      </c>
      <c r="AK17" s="41" t="s">
        <v>189</v>
      </c>
      <c r="AL17" s="41">
        <v>1948</v>
      </c>
      <c r="AM17" s="41"/>
      <c r="AN17" s="41">
        <v>1</v>
      </c>
      <c r="AO17" s="41">
        <v>0</v>
      </c>
      <c r="AP17" s="41">
        <v>0</v>
      </c>
      <c r="AQ17" s="41">
        <v>0</v>
      </c>
      <c r="AR17" s="41">
        <v>1</v>
      </c>
      <c r="AS17" s="41">
        <v>0</v>
      </c>
      <c r="AT17" s="41" t="s">
        <v>92</v>
      </c>
      <c r="AU17" s="41">
        <v>1</v>
      </c>
      <c r="AV17" s="41">
        <v>0</v>
      </c>
      <c r="AW17" s="41">
        <v>0</v>
      </c>
      <c r="AX17" s="43">
        <v>0</v>
      </c>
      <c r="AY17" s="43">
        <v>0</v>
      </c>
      <c r="AZ17" s="43">
        <v>0</v>
      </c>
      <c r="BA17" s="43">
        <v>1</v>
      </c>
      <c r="BB17" s="43">
        <v>0</v>
      </c>
      <c r="BC17" s="43">
        <v>0</v>
      </c>
      <c r="BD17" s="43">
        <v>0</v>
      </c>
      <c r="BE17" s="43">
        <v>1</v>
      </c>
      <c r="BF17" s="43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1</v>
      </c>
      <c r="BL17" s="41">
        <v>0</v>
      </c>
      <c r="BM17" s="45">
        <v>0</v>
      </c>
      <c r="BN17" s="45"/>
      <c r="BO17" s="45">
        <v>0</v>
      </c>
      <c r="BP17" s="45">
        <v>0</v>
      </c>
      <c r="BQ17" s="45">
        <v>1</v>
      </c>
    </row>
    <row r="18" spans="1:70" s="4" customFormat="1" ht="27.75" customHeight="1" x14ac:dyDescent="0.2">
      <c r="A18" s="40" t="s">
        <v>93</v>
      </c>
      <c r="B18" s="41" t="s">
        <v>94</v>
      </c>
      <c r="C18" s="41">
        <v>1974</v>
      </c>
      <c r="D18" s="41">
        <v>150</v>
      </c>
      <c r="E18" s="41">
        <v>1</v>
      </c>
      <c r="F18" s="41">
        <v>0</v>
      </c>
      <c r="G18" s="41">
        <v>1</v>
      </c>
      <c r="H18" s="41">
        <v>0</v>
      </c>
      <c r="I18" s="41">
        <v>0</v>
      </c>
      <c r="J18" s="43">
        <v>4950</v>
      </c>
      <c r="K18" s="30">
        <v>1650</v>
      </c>
      <c r="L18" s="43">
        <v>1350</v>
      </c>
      <c r="M18" s="41">
        <v>1</v>
      </c>
      <c r="N18" s="41">
        <v>0</v>
      </c>
      <c r="O18" s="41">
        <v>1</v>
      </c>
      <c r="P18" s="41">
        <v>1</v>
      </c>
      <c r="Q18" s="41">
        <v>0</v>
      </c>
      <c r="R18" s="41">
        <v>1</v>
      </c>
      <c r="S18" s="41">
        <v>1</v>
      </c>
      <c r="T18" s="41">
        <v>0</v>
      </c>
      <c r="U18" s="41">
        <v>1</v>
      </c>
      <c r="V18" s="41">
        <v>1</v>
      </c>
      <c r="W18" s="41">
        <v>0</v>
      </c>
      <c r="X18" s="41">
        <v>0</v>
      </c>
      <c r="Y18" s="41">
        <v>0</v>
      </c>
      <c r="Z18" s="41">
        <v>0</v>
      </c>
      <c r="AA18" s="43">
        <v>0</v>
      </c>
      <c r="AB18" s="41">
        <v>0</v>
      </c>
      <c r="AC18" s="41">
        <v>4</v>
      </c>
      <c r="AD18" s="41">
        <v>3</v>
      </c>
      <c r="AE18" s="41">
        <v>2</v>
      </c>
      <c r="AF18" s="43">
        <v>2</v>
      </c>
      <c r="AG18" s="41">
        <v>0</v>
      </c>
      <c r="AH18" s="41">
        <v>0</v>
      </c>
      <c r="AI18" s="41">
        <v>0</v>
      </c>
      <c r="AJ18" s="40" t="s">
        <v>93</v>
      </c>
      <c r="AK18" s="41" t="s">
        <v>93</v>
      </c>
      <c r="AL18" s="41">
        <v>1974</v>
      </c>
      <c r="AM18" s="41"/>
      <c r="AN18" s="41">
        <v>1</v>
      </c>
      <c r="AO18" s="41">
        <v>0</v>
      </c>
      <c r="AP18" s="41">
        <v>0</v>
      </c>
      <c r="AQ18" s="41">
        <v>1</v>
      </c>
      <c r="AR18" s="41">
        <v>0</v>
      </c>
      <c r="AS18" s="41">
        <v>0</v>
      </c>
      <c r="AT18" s="41" t="s">
        <v>162</v>
      </c>
      <c r="AU18" s="41">
        <v>1</v>
      </c>
      <c r="AV18" s="41">
        <v>0</v>
      </c>
      <c r="AW18" s="41">
        <v>0</v>
      </c>
      <c r="AX18" s="43">
        <v>0</v>
      </c>
      <c r="AY18" s="43">
        <v>1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1</v>
      </c>
      <c r="BL18" s="41">
        <v>0</v>
      </c>
      <c r="BM18" s="45">
        <v>0</v>
      </c>
      <c r="BN18" s="45"/>
      <c r="BO18" s="45">
        <v>0</v>
      </c>
      <c r="BP18" s="45">
        <v>1</v>
      </c>
      <c r="BQ18" s="45">
        <v>0</v>
      </c>
    </row>
    <row r="19" spans="1:70" s="4" customFormat="1" ht="22.5" x14ac:dyDescent="0.2">
      <c r="A19" s="40" t="s">
        <v>95</v>
      </c>
      <c r="B19" s="41" t="s">
        <v>96</v>
      </c>
      <c r="C19" s="41">
        <v>2010</v>
      </c>
      <c r="D19" s="41">
        <v>100</v>
      </c>
      <c r="E19" s="41">
        <v>1</v>
      </c>
      <c r="F19" s="41">
        <v>0</v>
      </c>
      <c r="G19" s="41">
        <v>1</v>
      </c>
      <c r="H19" s="41">
        <v>0</v>
      </c>
      <c r="I19" s="41">
        <v>0</v>
      </c>
      <c r="J19" s="43">
        <v>649</v>
      </c>
      <c r="K19" s="30">
        <v>187</v>
      </c>
      <c r="L19" s="43">
        <v>187</v>
      </c>
      <c r="M19" s="41">
        <v>1</v>
      </c>
      <c r="N19" s="41">
        <v>0</v>
      </c>
      <c r="O19" s="41">
        <v>1</v>
      </c>
      <c r="P19" s="41">
        <v>1</v>
      </c>
      <c r="Q19" s="41">
        <v>0</v>
      </c>
      <c r="R19" s="41">
        <v>1</v>
      </c>
      <c r="S19" s="41">
        <v>1</v>
      </c>
      <c r="T19" s="41">
        <v>0</v>
      </c>
      <c r="U19" s="41">
        <v>1</v>
      </c>
      <c r="V19" s="41">
        <v>1</v>
      </c>
      <c r="W19" s="41">
        <v>0</v>
      </c>
      <c r="X19" s="41">
        <v>1</v>
      </c>
      <c r="Y19" s="41">
        <v>1</v>
      </c>
      <c r="Z19" s="41">
        <v>0</v>
      </c>
      <c r="AA19" s="43">
        <v>30</v>
      </c>
      <c r="AB19" s="41">
        <v>30</v>
      </c>
      <c r="AC19" s="41">
        <v>1</v>
      </c>
      <c r="AD19" s="41">
        <v>2</v>
      </c>
      <c r="AE19" s="41">
        <v>1</v>
      </c>
      <c r="AF19" s="43">
        <v>1</v>
      </c>
      <c r="AG19" s="41">
        <v>0</v>
      </c>
      <c r="AH19" s="41">
        <v>0</v>
      </c>
      <c r="AI19" s="41">
        <v>0</v>
      </c>
      <c r="AJ19" s="40" t="s">
        <v>97</v>
      </c>
      <c r="AK19" s="41" t="s">
        <v>95</v>
      </c>
      <c r="AL19" s="41">
        <v>2010</v>
      </c>
      <c r="AM19" s="41"/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 t="s">
        <v>92</v>
      </c>
      <c r="AU19" s="41">
        <v>0</v>
      </c>
      <c r="AV19" s="41">
        <v>1</v>
      </c>
      <c r="AW19" s="41">
        <v>0</v>
      </c>
      <c r="AX19" s="43">
        <v>0</v>
      </c>
      <c r="AY19" s="43">
        <v>1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5">
        <v>0</v>
      </c>
      <c r="BN19" s="45"/>
      <c r="BO19" s="45">
        <v>0</v>
      </c>
      <c r="BP19" s="45">
        <v>0</v>
      </c>
      <c r="BQ19" s="45">
        <v>1</v>
      </c>
    </row>
    <row r="20" spans="1:70" s="4" customFormat="1" ht="22.5" x14ac:dyDescent="0.2">
      <c r="A20" s="46" t="s">
        <v>190</v>
      </c>
      <c r="B20" s="43" t="s">
        <v>99</v>
      </c>
      <c r="C20" s="43">
        <v>1897</v>
      </c>
      <c r="D20" s="43">
        <v>230</v>
      </c>
      <c r="E20" s="43">
        <v>0</v>
      </c>
      <c r="F20" s="43">
        <v>1</v>
      </c>
      <c r="G20" s="43">
        <v>1</v>
      </c>
      <c r="H20" s="43">
        <v>0</v>
      </c>
      <c r="I20" s="43">
        <v>0</v>
      </c>
      <c r="J20" s="43">
        <v>310</v>
      </c>
      <c r="K20" s="30">
        <v>150</v>
      </c>
      <c r="L20" s="43">
        <v>90</v>
      </c>
      <c r="M20" s="43">
        <v>1</v>
      </c>
      <c r="N20" s="43">
        <v>0</v>
      </c>
      <c r="O20" s="43">
        <v>1</v>
      </c>
      <c r="P20" s="43">
        <v>1</v>
      </c>
      <c r="Q20" s="43">
        <v>0</v>
      </c>
      <c r="R20" s="43">
        <v>1</v>
      </c>
      <c r="S20" s="43">
        <v>1</v>
      </c>
      <c r="T20" s="43">
        <v>0</v>
      </c>
      <c r="U20" s="43">
        <v>1</v>
      </c>
      <c r="V20" s="43">
        <v>1</v>
      </c>
      <c r="W20" s="43">
        <v>0</v>
      </c>
      <c r="X20" s="41">
        <v>0</v>
      </c>
      <c r="Y20" s="41">
        <v>0</v>
      </c>
      <c r="Z20" s="41">
        <v>0</v>
      </c>
      <c r="AA20" s="43">
        <v>0</v>
      </c>
      <c r="AB20" s="43">
        <v>0</v>
      </c>
      <c r="AC20" s="43">
        <v>3</v>
      </c>
      <c r="AD20" s="43">
        <v>6</v>
      </c>
      <c r="AE20" s="43">
        <v>1</v>
      </c>
      <c r="AF20" s="43">
        <v>1</v>
      </c>
      <c r="AG20" s="43">
        <v>0</v>
      </c>
      <c r="AH20" s="43">
        <v>0</v>
      </c>
      <c r="AI20" s="43">
        <v>0</v>
      </c>
      <c r="AJ20" s="46" t="s">
        <v>98</v>
      </c>
      <c r="AK20" s="43" t="s">
        <v>190</v>
      </c>
      <c r="AL20" s="43">
        <v>1897</v>
      </c>
      <c r="AM20" s="41"/>
      <c r="AN20" s="43">
        <v>1</v>
      </c>
      <c r="AO20" s="43">
        <v>0</v>
      </c>
      <c r="AP20" s="43">
        <v>0</v>
      </c>
      <c r="AQ20" s="43">
        <v>1</v>
      </c>
      <c r="AR20" s="43">
        <v>0</v>
      </c>
      <c r="AS20" s="43">
        <v>0</v>
      </c>
      <c r="AT20" s="43" t="s">
        <v>162</v>
      </c>
      <c r="AU20" s="43">
        <v>0</v>
      </c>
      <c r="AV20" s="43">
        <v>0</v>
      </c>
      <c r="AW20" s="43">
        <v>1</v>
      </c>
      <c r="AX20" s="43">
        <v>0</v>
      </c>
      <c r="AY20" s="43">
        <v>0</v>
      </c>
      <c r="AZ20" s="43">
        <v>0</v>
      </c>
      <c r="BA20" s="43">
        <v>1</v>
      </c>
      <c r="BB20" s="43">
        <v>0</v>
      </c>
      <c r="BC20" s="43">
        <v>0</v>
      </c>
      <c r="BD20" s="43">
        <v>0</v>
      </c>
      <c r="BE20" s="43">
        <v>1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1</v>
      </c>
      <c r="BL20" s="43">
        <v>0</v>
      </c>
      <c r="BM20" s="45">
        <v>0</v>
      </c>
      <c r="BN20" s="45"/>
      <c r="BO20" s="45">
        <v>0</v>
      </c>
      <c r="BP20" s="45">
        <v>0</v>
      </c>
      <c r="BQ20" s="45">
        <v>1</v>
      </c>
    </row>
    <row r="21" spans="1:70" ht="19.5" customHeight="1" x14ac:dyDescent="0.2">
      <c r="A21" s="40" t="s">
        <v>100</v>
      </c>
      <c r="B21" s="41" t="s">
        <v>101</v>
      </c>
      <c r="C21" s="41">
        <v>1972</v>
      </c>
      <c r="D21" s="41">
        <v>200</v>
      </c>
      <c r="E21" s="41">
        <v>1</v>
      </c>
      <c r="F21" s="41">
        <v>0</v>
      </c>
      <c r="G21" s="41">
        <v>1</v>
      </c>
      <c r="H21" s="41">
        <v>0</v>
      </c>
      <c r="I21" s="41">
        <v>0</v>
      </c>
      <c r="J21" s="43">
        <v>2862</v>
      </c>
      <c r="K21" s="30">
        <v>500</v>
      </c>
      <c r="L21" s="43">
        <v>400</v>
      </c>
      <c r="M21" s="41">
        <v>1</v>
      </c>
      <c r="N21" s="41">
        <v>0</v>
      </c>
      <c r="O21" s="41">
        <v>1</v>
      </c>
      <c r="P21" s="41">
        <v>1</v>
      </c>
      <c r="Q21" s="41">
        <v>0</v>
      </c>
      <c r="R21" s="41">
        <v>1</v>
      </c>
      <c r="S21" s="41">
        <v>1</v>
      </c>
      <c r="T21" s="41">
        <v>0</v>
      </c>
      <c r="U21" s="41">
        <v>1</v>
      </c>
      <c r="V21" s="41">
        <v>1</v>
      </c>
      <c r="W21" s="41">
        <v>0</v>
      </c>
      <c r="X21" s="41">
        <v>0</v>
      </c>
      <c r="Y21" s="41">
        <v>0</v>
      </c>
      <c r="Z21" s="41">
        <v>0</v>
      </c>
      <c r="AA21" s="43">
        <v>0</v>
      </c>
      <c r="AB21" s="41">
        <v>0</v>
      </c>
      <c r="AC21" s="41">
        <v>4</v>
      </c>
      <c r="AD21" s="41">
        <v>6</v>
      </c>
      <c r="AE21" s="41">
        <v>3</v>
      </c>
      <c r="AF21" s="43">
        <v>4</v>
      </c>
      <c r="AG21" s="41">
        <v>0</v>
      </c>
      <c r="AH21" s="41">
        <v>0</v>
      </c>
      <c r="AI21" s="41">
        <v>0</v>
      </c>
      <c r="AJ21" s="40" t="s">
        <v>100</v>
      </c>
      <c r="AK21" s="41" t="s">
        <v>100</v>
      </c>
      <c r="AL21" s="41">
        <v>1900</v>
      </c>
      <c r="AM21" s="41"/>
      <c r="AN21" s="41">
        <v>1</v>
      </c>
      <c r="AO21" s="41">
        <v>0</v>
      </c>
      <c r="AP21" s="41">
        <v>0</v>
      </c>
      <c r="AQ21" s="41">
        <v>1</v>
      </c>
      <c r="AR21" s="41">
        <v>0</v>
      </c>
      <c r="AS21" s="41">
        <v>0</v>
      </c>
      <c r="AT21" s="41" t="s">
        <v>161</v>
      </c>
      <c r="AU21" s="41">
        <v>1</v>
      </c>
      <c r="AV21" s="41">
        <v>0</v>
      </c>
      <c r="AW21" s="41">
        <v>0</v>
      </c>
      <c r="AX21" s="43">
        <v>1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1</v>
      </c>
      <c r="BL21" s="41">
        <v>0</v>
      </c>
      <c r="BM21" s="45">
        <v>0</v>
      </c>
      <c r="BN21" s="45"/>
      <c r="BO21" s="45">
        <v>0</v>
      </c>
      <c r="BP21" s="45">
        <v>1</v>
      </c>
      <c r="BQ21" s="45">
        <v>0</v>
      </c>
    </row>
    <row r="22" spans="1:70" ht="33" customHeight="1" x14ac:dyDescent="0.2">
      <c r="A22" s="40" t="s">
        <v>102</v>
      </c>
      <c r="B22" s="41" t="s">
        <v>103</v>
      </c>
      <c r="C22" s="41">
        <v>1968</v>
      </c>
      <c r="D22" s="41">
        <v>130</v>
      </c>
      <c r="E22" s="41">
        <v>1</v>
      </c>
      <c r="F22" s="41">
        <v>0</v>
      </c>
      <c r="G22" s="41">
        <v>1</v>
      </c>
      <c r="H22" s="41">
        <v>0</v>
      </c>
      <c r="I22" s="41">
        <v>0</v>
      </c>
      <c r="J22" s="43">
        <v>790</v>
      </c>
      <c r="K22" s="30">
        <v>263</v>
      </c>
      <c r="L22" s="43">
        <v>263</v>
      </c>
      <c r="M22" s="41">
        <v>1</v>
      </c>
      <c r="N22" s="41">
        <v>0</v>
      </c>
      <c r="O22" s="41">
        <v>1</v>
      </c>
      <c r="P22" s="41">
        <v>1</v>
      </c>
      <c r="Q22" s="41">
        <v>0</v>
      </c>
      <c r="R22" s="41">
        <v>1</v>
      </c>
      <c r="S22" s="41">
        <v>1</v>
      </c>
      <c r="T22" s="41">
        <v>0</v>
      </c>
      <c r="U22" s="41">
        <v>1</v>
      </c>
      <c r="V22" s="41">
        <v>1</v>
      </c>
      <c r="W22" s="41">
        <v>0</v>
      </c>
      <c r="X22" s="41">
        <v>0</v>
      </c>
      <c r="Y22" s="41">
        <v>0</v>
      </c>
      <c r="Z22" s="41">
        <v>0</v>
      </c>
      <c r="AA22" s="43">
        <v>0</v>
      </c>
      <c r="AB22" s="41">
        <v>0</v>
      </c>
      <c r="AC22" s="41">
        <v>5</v>
      </c>
      <c r="AD22" s="41">
        <v>5</v>
      </c>
      <c r="AE22" s="41">
        <v>2</v>
      </c>
      <c r="AF22" s="43">
        <v>2</v>
      </c>
      <c r="AG22" s="41">
        <v>0</v>
      </c>
      <c r="AH22" s="41">
        <v>0</v>
      </c>
      <c r="AI22" s="41">
        <v>0</v>
      </c>
      <c r="AJ22" s="40" t="s">
        <v>102</v>
      </c>
      <c r="AK22" s="41" t="s">
        <v>102</v>
      </c>
      <c r="AL22" s="41">
        <v>1968</v>
      </c>
      <c r="AM22" s="41"/>
      <c r="AN22" s="41">
        <v>1</v>
      </c>
      <c r="AO22" s="41">
        <v>0</v>
      </c>
      <c r="AP22" s="41"/>
      <c r="AQ22" s="41">
        <v>0</v>
      </c>
      <c r="AR22" s="41">
        <v>1</v>
      </c>
      <c r="AS22" s="41">
        <v>0</v>
      </c>
      <c r="AT22" s="41" t="s">
        <v>92</v>
      </c>
      <c r="AU22" s="41">
        <v>1</v>
      </c>
      <c r="AV22" s="41">
        <v>0</v>
      </c>
      <c r="AW22" s="41">
        <v>0</v>
      </c>
      <c r="AX22" s="43">
        <v>1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1</v>
      </c>
      <c r="BL22" s="41">
        <v>0</v>
      </c>
      <c r="BM22" s="45">
        <v>0</v>
      </c>
      <c r="BN22" s="45"/>
      <c r="BO22" s="45">
        <v>0</v>
      </c>
      <c r="BP22" s="45">
        <v>0</v>
      </c>
      <c r="BQ22" s="45">
        <v>1</v>
      </c>
    </row>
    <row r="23" spans="1:70" ht="23.25" customHeight="1" x14ac:dyDescent="0.2">
      <c r="A23" s="41" t="s">
        <v>104</v>
      </c>
      <c r="B23" s="41" t="s">
        <v>105</v>
      </c>
      <c r="C23" s="41">
        <v>2015</v>
      </c>
      <c r="D23" s="41">
        <v>182</v>
      </c>
      <c r="E23" s="41">
        <v>1</v>
      </c>
      <c r="F23" s="41">
        <v>0</v>
      </c>
      <c r="G23" s="41">
        <v>1</v>
      </c>
      <c r="H23" s="41">
        <v>0</v>
      </c>
      <c r="I23" s="82">
        <v>0</v>
      </c>
      <c r="J23" s="43">
        <v>1826</v>
      </c>
      <c r="K23" s="89">
        <v>415.6</v>
      </c>
      <c r="L23" s="43">
        <v>272.10000000000002</v>
      </c>
      <c r="M23" s="41">
        <v>1</v>
      </c>
      <c r="N23" s="41">
        <v>0</v>
      </c>
      <c r="O23" s="41">
        <v>1</v>
      </c>
      <c r="P23" s="41">
        <v>1</v>
      </c>
      <c r="Q23" s="41">
        <v>0</v>
      </c>
      <c r="R23" s="41">
        <v>1</v>
      </c>
      <c r="S23" s="41">
        <v>1</v>
      </c>
      <c r="T23" s="41">
        <v>0</v>
      </c>
      <c r="U23" s="41">
        <v>1</v>
      </c>
      <c r="V23" s="41">
        <v>1</v>
      </c>
      <c r="W23" s="41">
        <v>0</v>
      </c>
      <c r="X23" s="43">
        <v>1</v>
      </c>
      <c r="Y23" s="43">
        <v>1</v>
      </c>
      <c r="Z23" s="43">
        <v>0</v>
      </c>
      <c r="AA23" s="43">
        <v>40</v>
      </c>
      <c r="AB23" s="41">
        <v>40</v>
      </c>
      <c r="AC23" s="41">
        <v>5</v>
      </c>
      <c r="AD23" s="41">
        <v>5</v>
      </c>
      <c r="AE23" s="41">
        <v>2</v>
      </c>
      <c r="AF23" s="43">
        <v>3</v>
      </c>
      <c r="AG23" s="41">
        <v>0</v>
      </c>
      <c r="AH23" s="41">
        <v>0</v>
      </c>
      <c r="AI23" s="41">
        <v>0</v>
      </c>
      <c r="AJ23" s="41" t="s">
        <v>104</v>
      </c>
      <c r="AK23" s="41" t="s">
        <v>104</v>
      </c>
      <c r="AL23" s="41">
        <v>2015</v>
      </c>
      <c r="AM23" s="42"/>
      <c r="AN23" s="41">
        <v>0</v>
      </c>
      <c r="AO23" s="41">
        <v>0</v>
      </c>
      <c r="AP23" s="41">
        <v>0</v>
      </c>
      <c r="AQ23" s="41">
        <v>0</v>
      </c>
      <c r="AR23" s="41">
        <v>1</v>
      </c>
      <c r="AS23" s="41">
        <v>0</v>
      </c>
      <c r="AT23" s="41" t="s">
        <v>92</v>
      </c>
      <c r="AU23" s="41">
        <v>0</v>
      </c>
      <c r="AV23" s="41">
        <v>0</v>
      </c>
      <c r="AW23" s="41">
        <v>1</v>
      </c>
      <c r="AX23" s="43">
        <v>1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1">
        <v>0</v>
      </c>
      <c r="BH23" s="41">
        <v>0</v>
      </c>
      <c r="BI23" s="41">
        <v>1</v>
      </c>
      <c r="BJ23" s="41">
        <v>0</v>
      </c>
      <c r="BK23" s="41">
        <v>1</v>
      </c>
      <c r="BL23" s="41">
        <v>0</v>
      </c>
      <c r="BM23" s="45">
        <v>0</v>
      </c>
      <c r="BN23" s="45"/>
      <c r="BO23" s="45">
        <v>0</v>
      </c>
      <c r="BP23" s="45">
        <v>1</v>
      </c>
      <c r="BQ23" s="45">
        <v>0</v>
      </c>
    </row>
    <row r="24" spans="1:70" s="7" customFormat="1" ht="22.5" x14ac:dyDescent="0.2">
      <c r="A24" s="40" t="s">
        <v>106</v>
      </c>
      <c r="B24" s="41" t="s">
        <v>107</v>
      </c>
      <c r="C24" s="41">
        <v>1967</v>
      </c>
      <c r="D24" s="41">
        <v>60</v>
      </c>
      <c r="E24" s="41">
        <v>0</v>
      </c>
      <c r="F24" s="41">
        <v>1</v>
      </c>
      <c r="G24" s="41">
        <v>1</v>
      </c>
      <c r="H24" s="41">
        <v>0</v>
      </c>
      <c r="I24" s="41">
        <v>0</v>
      </c>
      <c r="J24" s="43">
        <v>570</v>
      </c>
      <c r="K24" s="30">
        <v>190</v>
      </c>
      <c r="L24" s="43">
        <v>178</v>
      </c>
      <c r="M24" s="41">
        <v>1</v>
      </c>
      <c r="N24" s="41">
        <v>0</v>
      </c>
      <c r="O24" s="41">
        <v>1</v>
      </c>
      <c r="P24" s="41">
        <v>1</v>
      </c>
      <c r="Q24" s="41">
        <v>0</v>
      </c>
      <c r="R24" s="41">
        <v>1</v>
      </c>
      <c r="S24" s="41">
        <v>1</v>
      </c>
      <c r="T24" s="41">
        <v>0</v>
      </c>
      <c r="U24" s="41">
        <v>1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3">
        <v>0</v>
      </c>
      <c r="AB24" s="41">
        <v>0</v>
      </c>
      <c r="AC24" s="41">
        <v>5</v>
      </c>
      <c r="AD24" s="41">
        <v>5</v>
      </c>
      <c r="AE24" s="41">
        <v>1</v>
      </c>
      <c r="AF24" s="43">
        <v>1</v>
      </c>
      <c r="AG24" s="41">
        <v>0</v>
      </c>
      <c r="AH24" s="41">
        <v>0</v>
      </c>
      <c r="AI24" s="41">
        <v>0</v>
      </c>
      <c r="AJ24" s="47" t="s">
        <v>106</v>
      </c>
      <c r="AK24" s="42" t="s">
        <v>106</v>
      </c>
      <c r="AL24" s="41">
        <v>1967</v>
      </c>
      <c r="AM24" s="41"/>
      <c r="AN24" s="41">
        <v>1</v>
      </c>
      <c r="AO24" s="41"/>
      <c r="AP24" s="41">
        <v>0</v>
      </c>
      <c r="AQ24" s="41">
        <v>1</v>
      </c>
      <c r="AR24" s="41">
        <v>0</v>
      </c>
      <c r="AS24" s="41">
        <v>0</v>
      </c>
      <c r="AT24" s="41" t="s">
        <v>162</v>
      </c>
      <c r="AU24" s="41">
        <v>0</v>
      </c>
      <c r="AV24" s="41">
        <v>1</v>
      </c>
      <c r="AW24" s="41">
        <v>0</v>
      </c>
      <c r="AX24" s="43">
        <v>0</v>
      </c>
      <c r="AY24" s="43">
        <v>0</v>
      </c>
      <c r="AZ24" s="43">
        <v>0</v>
      </c>
      <c r="BA24" s="43">
        <v>1</v>
      </c>
      <c r="BB24" s="43">
        <v>0</v>
      </c>
      <c r="BC24" s="43">
        <v>0</v>
      </c>
      <c r="BD24" s="43">
        <v>0</v>
      </c>
      <c r="BE24" s="43">
        <v>1</v>
      </c>
      <c r="BF24" s="43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1</v>
      </c>
      <c r="BL24" s="41">
        <v>0</v>
      </c>
      <c r="BM24" s="45">
        <v>0</v>
      </c>
      <c r="BN24" s="45"/>
      <c r="BO24" s="45">
        <v>0</v>
      </c>
      <c r="BP24" s="45">
        <v>0</v>
      </c>
      <c r="BQ24" s="45">
        <v>1</v>
      </c>
    </row>
    <row r="25" spans="1:70" s="7" customFormat="1" ht="22.5" customHeight="1" x14ac:dyDescent="0.2">
      <c r="A25" s="46" t="s">
        <v>108</v>
      </c>
      <c r="B25" s="43" t="s">
        <v>109</v>
      </c>
      <c r="C25" s="43">
        <v>1939</v>
      </c>
      <c r="D25" s="43">
        <v>250</v>
      </c>
      <c r="E25" s="43">
        <v>0</v>
      </c>
      <c r="F25" s="43">
        <v>1</v>
      </c>
      <c r="G25" s="43">
        <v>1</v>
      </c>
      <c r="H25" s="43">
        <v>0</v>
      </c>
      <c r="I25" s="43">
        <v>0</v>
      </c>
      <c r="J25" s="43">
        <v>1803</v>
      </c>
      <c r="K25" s="30">
        <v>601</v>
      </c>
      <c r="L25" s="43">
        <v>480</v>
      </c>
      <c r="M25" s="43">
        <v>1</v>
      </c>
      <c r="N25" s="43">
        <v>0</v>
      </c>
      <c r="O25" s="43">
        <v>1</v>
      </c>
      <c r="P25" s="43">
        <v>1</v>
      </c>
      <c r="Q25" s="43">
        <v>0</v>
      </c>
      <c r="R25" s="43">
        <v>1</v>
      </c>
      <c r="S25" s="43">
        <v>1</v>
      </c>
      <c r="T25" s="43">
        <v>0</v>
      </c>
      <c r="U25" s="43">
        <v>1</v>
      </c>
      <c r="V25" s="43">
        <v>1</v>
      </c>
      <c r="W25" s="43">
        <v>0</v>
      </c>
      <c r="X25" s="41">
        <v>0</v>
      </c>
      <c r="Y25" s="41">
        <v>0</v>
      </c>
      <c r="Z25" s="41">
        <v>0</v>
      </c>
      <c r="AA25" s="43">
        <v>0</v>
      </c>
      <c r="AB25" s="43">
        <v>0</v>
      </c>
      <c r="AC25" s="43">
        <v>7</v>
      </c>
      <c r="AD25" s="43">
        <v>7</v>
      </c>
      <c r="AE25" s="43">
        <v>1</v>
      </c>
      <c r="AF25" s="43">
        <v>1</v>
      </c>
      <c r="AG25" s="43">
        <v>0</v>
      </c>
      <c r="AH25" s="43">
        <v>0</v>
      </c>
      <c r="AI25" s="43">
        <v>0</v>
      </c>
      <c r="AJ25" s="48" t="s">
        <v>108</v>
      </c>
      <c r="AK25" s="30" t="s">
        <v>108</v>
      </c>
      <c r="AL25" s="43">
        <v>1939</v>
      </c>
      <c r="AM25" s="41"/>
      <c r="AN25" s="43">
        <v>1</v>
      </c>
      <c r="AO25" s="43">
        <v>0</v>
      </c>
      <c r="AP25" s="43">
        <v>0</v>
      </c>
      <c r="AQ25" s="43">
        <v>0</v>
      </c>
      <c r="AR25" s="43">
        <v>1</v>
      </c>
      <c r="AS25" s="43">
        <v>0</v>
      </c>
      <c r="AT25" s="43" t="s">
        <v>92</v>
      </c>
      <c r="AU25" s="43">
        <v>0</v>
      </c>
      <c r="AV25" s="43">
        <v>1</v>
      </c>
      <c r="AW25" s="43">
        <v>0</v>
      </c>
      <c r="AX25" s="43">
        <v>0</v>
      </c>
      <c r="AY25" s="43">
        <v>0</v>
      </c>
      <c r="AZ25" s="43">
        <v>0</v>
      </c>
      <c r="BA25" s="43">
        <v>1</v>
      </c>
      <c r="BB25" s="43">
        <v>0</v>
      </c>
      <c r="BC25" s="43">
        <v>0</v>
      </c>
      <c r="BD25" s="43">
        <v>0</v>
      </c>
      <c r="BE25" s="43">
        <v>1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1</v>
      </c>
      <c r="BL25" s="43">
        <v>0</v>
      </c>
      <c r="BM25" s="45">
        <v>0</v>
      </c>
      <c r="BN25" s="45"/>
      <c r="BO25" s="45">
        <v>0</v>
      </c>
      <c r="BP25" s="45">
        <v>0</v>
      </c>
      <c r="BQ25" s="45">
        <v>1</v>
      </c>
    </row>
    <row r="26" spans="1:70" ht="22.7" customHeight="1" x14ac:dyDescent="0.2">
      <c r="A26" s="40" t="s">
        <v>191</v>
      </c>
      <c r="B26" s="41" t="s">
        <v>111</v>
      </c>
      <c r="C26" s="41">
        <v>1978</v>
      </c>
      <c r="D26" s="41">
        <v>500</v>
      </c>
      <c r="E26" s="41">
        <v>1</v>
      </c>
      <c r="F26" s="41">
        <v>0</v>
      </c>
      <c r="G26" s="41">
        <v>1</v>
      </c>
      <c r="H26" s="41">
        <v>0</v>
      </c>
      <c r="I26" s="41">
        <v>0</v>
      </c>
      <c r="J26" s="41">
        <v>13603</v>
      </c>
      <c r="K26" s="42">
        <v>2359</v>
      </c>
      <c r="L26" s="41">
        <v>1951</v>
      </c>
      <c r="M26" s="41">
        <v>2</v>
      </c>
      <c r="N26" s="41">
        <v>1</v>
      </c>
      <c r="O26" s="41">
        <v>1</v>
      </c>
      <c r="P26" s="41">
        <v>1</v>
      </c>
      <c r="Q26" s="41">
        <v>0</v>
      </c>
      <c r="R26" s="41">
        <v>1</v>
      </c>
      <c r="S26" s="41">
        <v>1</v>
      </c>
      <c r="T26" s="41">
        <v>0</v>
      </c>
      <c r="U26" s="41">
        <v>1</v>
      </c>
      <c r="V26" s="41">
        <v>1</v>
      </c>
      <c r="W26" s="41">
        <v>0</v>
      </c>
      <c r="X26" s="41">
        <v>1</v>
      </c>
      <c r="Y26" s="41">
        <v>1</v>
      </c>
      <c r="Z26" s="41">
        <v>0</v>
      </c>
      <c r="AA26" s="43">
        <v>72</v>
      </c>
      <c r="AB26" s="41">
        <v>72</v>
      </c>
      <c r="AC26" s="41">
        <v>13</v>
      </c>
      <c r="AD26" s="41">
        <v>13</v>
      </c>
      <c r="AE26" s="41">
        <v>2</v>
      </c>
      <c r="AF26" s="41">
        <v>3</v>
      </c>
      <c r="AG26" s="41">
        <v>0</v>
      </c>
      <c r="AH26" s="41">
        <v>0</v>
      </c>
      <c r="AI26" s="41">
        <v>0</v>
      </c>
      <c r="AJ26" s="40" t="s">
        <v>110</v>
      </c>
      <c r="AK26" s="41" t="s">
        <v>191</v>
      </c>
      <c r="AL26" s="41">
        <v>1978</v>
      </c>
      <c r="AM26" s="41"/>
      <c r="AN26" s="41">
        <v>1</v>
      </c>
      <c r="AO26" s="41">
        <v>0</v>
      </c>
      <c r="AP26" s="41">
        <v>0</v>
      </c>
      <c r="AQ26" s="41">
        <v>1</v>
      </c>
      <c r="AR26" s="41">
        <v>0</v>
      </c>
      <c r="AS26" s="41">
        <v>0</v>
      </c>
      <c r="AT26" s="41" t="s">
        <v>161</v>
      </c>
      <c r="AU26" s="41">
        <v>1</v>
      </c>
      <c r="AV26" s="41">
        <v>0</v>
      </c>
      <c r="AW26" s="41">
        <v>0</v>
      </c>
      <c r="AX26" s="91">
        <v>1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41">
        <v>1</v>
      </c>
      <c r="BH26" s="41">
        <v>0</v>
      </c>
      <c r="BI26" s="41">
        <v>1</v>
      </c>
      <c r="BJ26" s="41">
        <v>0</v>
      </c>
      <c r="BK26" s="41">
        <v>1</v>
      </c>
      <c r="BL26" s="41">
        <v>0</v>
      </c>
      <c r="BM26" s="45">
        <v>0</v>
      </c>
      <c r="BN26" s="45"/>
      <c r="BO26" s="45">
        <v>0</v>
      </c>
      <c r="BP26" s="45">
        <v>1</v>
      </c>
      <c r="BQ26" s="45">
        <v>0</v>
      </c>
    </row>
    <row r="27" spans="1:70" ht="22.5" x14ac:dyDescent="0.2">
      <c r="A27" s="40" t="s">
        <v>112</v>
      </c>
      <c r="B27" s="41" t="s">
        <v>113</v>
      </c>
      <c r="C27" s="41">
        <v>2012</v>
      </c>
      <c r="D27" s="41">
        <v>100</v>
      </c>
      <c r="E27" s="41">
        <v>0</v>
      </c>
      <c r="F27" s="41">
        <v>1</v>
      </c>
      <c r="G27" s="41">
        <v>1</v>
      </c>
      <c r="H27" s="41">
        <v>0</v>
      </c>
      <c r="I27" s="41">
        <v>0</v>
      </c>
      <c r="J27" s="41">
        <v>955</v>
      </c>
      <c r="K27" s="42">
        <v>273</v>
      </c>
      <c r="L27" s="41">
        <v>273</v>
      </c>
      <c r="M27" s="41">
        <v>1</v>
      </c>
      <c r="N27" s="41">
        <v>0</v>
      </c>
      <c r="O27" s="41">
        <v>1</v>
      </c>
      <c r="P27" s="41">
        <v>1</v>
      </c>
      <c r="Q27" s="41">
        <v>0</v>
      </c>
      <c r="R27" s="41">
        <v>1</v>
      </c>
      <c r="S27" s="41">
        <v>1</v>
      </c>
      <c r="T27" s="41">
        <v>0</v>
      </c>
      <c r="U27" s="41">
        <v>1</v>
      </c>
      <c r="V27" s="41">
        <v>1</v>
      </c>
      <c r="W27" s="41">
        <v>0</v>
      </c>
      <c r="X27" s="41">
        <v>0</v>
      </c>
      <c r="Y27" s="41">
        <v>0</v>
      </c>
      <c r="Z27" s="41">
        <v>0</v>
      </c>
      <c r="AA27" s="43">
        <v>0</v>
      </c>
      <c r="AB27" s="41">
        <v>0</v>
      </c>
      <c r="AC27" s="41">
        <v>4</v>
      </c>
      <c r="AD27" s="41">
        <v>4</v>
      </c>
      <c r="AE27" s="41">
        <v>2</v>
      </c>
      <c r="AF27" s="41">
        <v>2</v>
      </c>
      <c r="AG27" s="41">
        <v>0</v>
      </c>
      <c r="AH27" s="41">
        <v>0</v>
      </c>
      <c r="AI27" s="41">
        <v>0</v>
      </c>
      <c r="AJ27" s="40" t="s">
        <v>112</v>
      </c>
      <c r="AK27" s="41" t="s">
        <v>112</v>
      </c>
      <c r="AL27" s="41">
        <v>2012</v>
      </c>
      <c r="AM27" s="41"/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 t="s">
        <v>162</v>
      </c>
      <c r="AU27" s="41">
        <v>0</v>
      </c>
      <c r="AV27" s="41">
        <v>1</v>
      </c>
      <c r="AW27" s="41">
        <v>0</v>
      </c>
      <c r="AX27" s="91">
        <v>1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41">
        <v>1</v>
      </c>
      <c r="BH27" s="41">
        <v>0</v>
      </c>
      <c r="BI27" s="41">
        <v>1</v>
      </c>
      <c r="BJ27" s="41">
        <v>0</v>
      </c>
      <c r="BK27" s="41">
        <v>1</v>
      </c>
      <c r="BL27" s="41">
        <v>0</v>
      </c>
      <c r="BM27" s="45">
        <v>0</v>
      </c>
      <c r="BN27" s="45"/>
      <c r="BO27" s="45">
        <v>0</v>
      </c>
      <c r="BP27" s="45">
        <v>0</v>
      </c>
      <c r="BQ27" s="45">
        <v>1</v>
      </c>
    </row>
    <row r="28" spans="1:70" ht="22.5" x14ac:dyDescent="0.2">
      <c r="A28" s="40" t="s">
        <v>192</v>
      </c>
      <c r="B28" s="41" t="s">
        <v>115</v>
      </c>
      <c r="C28" s="41">
        <v>1972</v>
      </c>
      <c r="D28" s="41">
        <v>200</v>
      </c>
      <c r="E28" s="41">
        <v>1</v>
      </c>
      <c r="F28" s="41">
        <v>0</v>
      </c>
      <c r="G28" s="41">
        <v>1</v>
      </c>
      <c r="H28" s="41">
        <v>0</v>
      </c>
      <c r="I28" s="41">
        <v>0</v>
      </c>
      <c r="J28" s="41">
        <v>2846</v>
      </c>
      <c r="K28" s="42">
        <v>530</v>
      </c>
      <c r="L28" s="41">
        <v>500</v>
      </c>
      <c r="M28" s="41">
        <v>2</v>
      </c>
      <c r="N28" s="41">
        <v>0</v>
      </c>
      <c r="O28" s="41">
        <v>1</v>
      </c>
      <c r="P28" s="41">
        <v>1</v>
      </c>
      <c r="Q28" s="41">
        <v>0</v>
      </c>
      <c r="R28" s="41">
        <v>1</v>
      </c>
      <c r="S28" s="41">
        <v>1</v>
      </c>
      <c r="T28" s="41">
        <v>0</v>
      </c>
      <c r="U28" s="41">
        <v>1</v>
      </c>
      <c r="V28" s="41">
        <v>1</v>
      </c>
      <c r="W28" s="41">
        <v>0</v>
      </c>
      <c r="X28" s="41">
        <v>1</v>
      </c>
      <c r="Y28" s="41">
        <v>1</v>
      </c>
      <c r="Z28" s="41">
        <v>0</v>
      </c>
      <c r="AA28" s="43">
        <v>20</v>
      </c>
      <c r="AB28" s="41">
        <v>20</v>
      </c>
      <c r="AC28" s="41">
        <v>10</v>
      </c>
      <c r="AD28" s="41">
        <v>9</v>
      </c>
      <c r="AE28" s="41">
        <v>1</v>
      </c>
      <c r="AF28" s="41">
        <v>4</v>
      </c>
      <c r="AG28" s="41">
        <v>0</v>
      </c>
      <c r="AH28" s="41">
        <v>0</v>
      </c>
      <c r="AI28" s="41">
        <v>0</v>
      </c>
      <c r="AJ28" s="40" t="s">
        <v>114</v>
      </c>
      <c r="AK28" s="41" t="s">
        <v>192</v>
      </c>
      <c r="AL28" s="41">
        <v>1972</v>
      </c>
      <c r="AM28" s="41"/>
      <c r="AN28" s="41">
        <v>0</v>
      </c>
      <c r="AO28" s="41">
        <v>0</v>
      </c>
      <c r="AP28" s="41">
        <v>0</v>
      </c>
      <c r="AQ28" s="41">
        <v>1</v>
      </c>
      <c r="AR28" s="41">
        <v>1</v>
      </c>
      <c r="AS28" s="41">
        <v>0</v>
      </c>
      <c r="AT28" s="41" t="s">
        <v>182</v>
      </c>
      <c r="AU28" s="41">
        <v>1</v>
      </c>
      <c r="AV28" s="41">
        <v>0</v>
      </c>
      <c r="AW28" s="41">
        <v>0</v>
      </c>
      <c r="AX28" s="91">
        <v>0</v>
      </c>
      <c r="AY28" s="91">
        <v>0</v>
      </c>
      <c r="AZ28" s="91">
        <v>0</v>
      </c>
      <c r="BA28" s="91">
        <v>1</v>
      </c>
      <c r="BB28" s="91">
        <v>1</v>
      </c>
      <c r="BC28" s="91">
        <v>0</v>
      </c>
      <c r="BD28" s="91">
        <v>0</v>
      </c>
      <c r="BE28" s="91">
        <v>0</v>
      </c>
      <c r="BF28" s="91">
        <v>0</v>
      </c>
      <c r="BG28" s="41">
        <v>1</v>
      </c>
      <c r="BH28" s="41">
        <v>0</v>
      </c>
      <c r="BI28" s="41">
        <v>1</v>
      </c>
      <c r="BJ28" s="41">
        <v>1</v>
      </c>
      <c r="BK28" s="41">
        <v>1</v>
      </c>
      <c r="BL28" s="41">
        <v>0</v>
      </c>
      <c r="BM28" s="45">
        <v>0</v>
      </c>
      <c r="BN28" s="45"/>
      <c r="BO28" s="45">
        <v>0</v>
      </c>
      <c r="BP28" s="45">
        <v>0</v>
      </c>
      <c r="BQ28" s="45">
        <v>1</v>
      </c>
    </row>
    <row r="29" spans="1:70" ht="22.5" x14ac:dyDescent="0.2">
      <c r="A29" s="40" t="s">
        <v>116</v>
      </c>
      <c r="B29" s="41" t="s">
        <v>117</v>
      </c>
      <c r="C29" s="41">
        <v>1923</v>
      </c>
      <c r="D29" s="41">
        <v>295</v>
      </c>
      <c r="E29" s="41">
        <v>1</v>
      </c>
      <c r="F29" s="41">
        <v>0</v>
      </c>
      <c r="G29" s="41">
        <v>1</v>
      </c>
      <c r="H29" s="41">
        <v>0</v>
      </c>
      <c r="I29" s="41">
        <v>0</v>
      </c>
      <c r="J29" s="41">
        <v>10342</v>
      </c>
      <c r="K29" s="42">
        <v>1552</v>
      </c>
      <c r="L29" s="41">
        <v>600</v>
      </c>
      <c r="M29" s="41">
        <v>2</v>
      </c>
      <c r="N29" s="41">
        <v>0</v>
      </c>
      <c r="O29" s="41">
        <v>1</v>
      </c>
      <c r="P29" s="41">
        <v>1</v>
      </c>
      <c r="Q29" s="41">
        <v>0</v>
      </c>
      <c r="R29" s="41">
        <v>1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1</v>
      </c>
      <c r="Y29" s="41">
        <v>1</v>
      </c>
      <c r="Z29" s="41">
        <v>0</v>
      </c>
      <c r="AA29" s="43">
        <v>63</v>
      </c>
      <c r="AB29" s="41">
        <v>63</v>
      </c>
      <c r="AC29" s="41">
        <v>18</v>
      </c>
      <c r="AD29" s="41">
        <v>18</v>
      </c>
      <c r="AE29" s="41">
        <v>2</v>
      </c>
      <c r="AF29" s="41">
        <v>6</v>
      </c>
      <c r="AG29" s="41">
        <v>1</v>
      </c>
      <c r="AH29" s="41">
        <v>1</v>
      </c>
      <c r="AI29" s="41">
        <v>0</v>
      </c>
      <c r="AJ29" s="40" t="s">
        <v>116</v>
      </c>
      <c r="AK29" s="41" t="s">
        <v>116</v>
      </c>
      <c r="AL29" s="41">
        <v>1923</v>
      </c>
      <c r="AM29" s="41"/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 t="s">
        <v>92</v>
      </c>
      <c r="AU29" s="41">
        <v>1</v>
      </c>
      <c r="AV29" s="41">
        <v>0</v>
      </c>
      <c r="AW29" s="41">
        <v>0</v>
      </c>
      <c r="AX29" s="91">
        <v>1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41">
        <v>1</v>
      </c>
      <c r="BH29" s="41">
        <v>0</v>
      </c>
      <c r="BI29" s="41">
        <v>1</v>
      </c>
      <c r="BJ29" s="41">
        <v>0</v>
      </c>
      <c r="BK29" s="41">
        <v>1</v>
      </c>
      <c r="BL29" s="41">
        <v>0</v>
      </c>
      <c r="BM29" s="45">
        <v>0</v>
      </c>
      <c r="BN29" s="41" t="s">
        <v>118</v>
      </c>
      <c r="BO29" s="45">
        <v>2</v>
      </c>
      <c r="BP29" s="45">
        <v>1</v>
      </c>
      <c r="BQ29" s="45">
        <v>0</v>
      </c>
    </row>
    <row r="30" spans="1:70" ht="33" x14ac:dyDescent="0.2">
      <c r="A30" s="49" t="s">
        <v>119</v>
      </c>
      <c r="B30" s="39">
        <v>1</v>
      </c>
      <c r="C30" s="81"/>
      <c r="D30" s="81"/>
      <c r="E30" s="34">
        <f t="shared" ref="E30:AB30" si="9">SUM(E31)</f>
        <v>0</v>
      </c>
      <c r="F30" s="34">
        <f t="shared" si="9"/>
        <v>0</v>
      </c>
      <c r="G30" s="34">
        <f t="shared" si="9"/>
        <v>1</v>
      </c>
      <c r="H30" s="34">
        <f t="shared" si="9"/>
        <v>0</v>
      </c>
      <c r="I30" s="34">
        <f t="shared" si="9"/>
        <v>0</v>
      </c>
      <c r="J30" s="34">
        <f t="shared" si="9"/>
        <v>292</v>
      </c>
      <c r="K30" s="34">
        <f t="shared" si="9"/>
        <v>976</v>
      </c>
      <c r="L30" s="34">
        <f t="shared" si="9"/>
        <v>773.2</v>
      </c>
      <c r="M30" s="34">
        <f t="shared" si="9"/>
        <v>3</v>
      </c>
      <c r="N30" s="34">
        <f t="shared" si="9"/>
        <v>0</v>
      </c>
      <c r="O30" s="34">
        <f t="shared" si="9"/>
        <v>1</v>
      </c>
      <c r="P30" s="34">
        <f t="shared" si="9"/>
        <v>1</v>
      </c>
      <c r="Q30" s="34">
        <f t="shared" si="9"/>
        <v>0</v>
      </c>
      <c r="R30" s="34">
        <f t="shared" si="9"/>
        <v>1</v>
      </c>
      <c r="S30" s="34">
        <f t="shared" si="9"/>
        <v>1</v>
      </c>
      <c r="T30" s="34">
        <f t="shared" si="9"/>
        <v>0</v>
      </c>
      <c r="U30" s="34">
        <f t="shared" si="9"/>
        <v>1</v>
      </c>
      <c r="V30" s="34">
        <f t="shared" si="9"/>
        <v>1</v>
      </c>
      <c r="W30" s="34">
        <f t="shared" si="9"/>
        <v>0</v>
      </c>
      <c r="X30" s="34">
        <f t="shared" si="9"/>
        <v>0</v>
      </c>
      <c r="Y30" s="34">
        <f t="shared" si="9"/>
        <v>0</v>
      </c>
      <c r="Z30" s="34">
        <f t="shared" si="9"/>
        <v>0</v>
      </c>
      <c r="AA30" s="83">
        <f t="shared" si="9"/>
        <v>0</v>
      </c>
      <c r="AB30" s="34">
        <f t="shared" si="9"/>
        <v>0</v>
      </c>
      <c r="AC30" s="84" t="s">
        <v>173</v>
      </c>
      <c r="AD30" s="34">
        <f t="shared" ref="AD30:AI30" si="10">SUM(AD31)</f>
        <v>25</v>
      </c>
      <c r="AE30" s="34">
        <f t="shared" si="10"/>
        <v>0</v>
      </c>
      <c r="AF30" s="84">
        <f t="shared" si="10"/>
        <v>0</v>
      </c>
      <c r="AG30" s="34">
        <f t="shared" si="10"/>
        <v>1</v>
      </c>
      <c r="AH30" s="34">
        <f t="shared" si="10"/>
        <v>0</v>
      </c>
      <c r="AI30" s="34">
        <f t="shared" si="10"/>
        <v>1</v>
      </c>
      <c r="AJ30" s="49" t="s">
        <v>119</v>
      </c>
      <c r="AK30" s="34">
        <v>1</v>
      </c>
      <c r="AL30" s="34"/>
      <c r="AM30" s="34"/>
      <c r="AN30" s="34">
        <v>1</v>
      </c>
      <c r="AO30" s="34">
        <f>SUM(AO31:AO31)</f>
        <v>0</v>
      </c>
      <c r="AP30" s="34">
        <f>SUM(AP31:AP31)</f>
        <v>0</v>
      </c>
      <c r="AQ30" s="34">
        <f>SUM(AQ31:AQ31)</f>
        <v>0</v>
      </c>
      <c r="AR30" s="34">
        <v>1</v>
      </c>
      <c r="AS30" s="34">
        <f>SUM(AS31:AS31)</f>
        <v>0</v>
      </c>
      <c r="AT30" s="34"/>
      <c r="AU30" s="34">
        <v>1</v>
      </c>
      <c r="AV30" s="34">
        <f t="shared" ref="AV30:BL30" si="11">SUM(AV31:AV31)</f>
        <v>0</v>
      </c>
      <c r="AW30" s="34">
        <f t="shared" si="11"/>
        <v>0</v>
      </c>
      <c r="AX30" s="34">
        <v>1</v>
      </c>
      <c r="AY30" s="34">
        <f t="shared" si="11"/>
        <v>0</v>
      </c>
      <c r="AZ30" s="34">
        <f t="shared" si="11"/>
        <v>0</v>
      </c>
      <c r="BA30" s="34">
        <f t="shared" si="11"/>
        <v>0</v>
      </c>
      <c r="BB30" s="34">
        <f t="shared" si="11"/>
        <v>0</v>
      </c>
      <c r="BC30" s="34">
        <f t="shared" si="11"/>
        <v>0</v>
      </c>
      <c r="BD30" s="34">
        <f t="shared" si="11"/>
        <v>0</v>
      </c>
      <c r="BE30" s="34">
        <f t="shared" si="11"/>
        <v>0</v>
      </c>
      <c r="BF30" s="34">
        <f t="shared" si="11"/>
        <v>0</v>
      </c>
      <c r="BG30" s="34">
        <f>SUM(BG31:BG31)</f>
        <v>1</v>
      </c>
      <c r="BH30" s="34">
        <f t="shared" si="11"/>
        <v>1</v>
      </c>
      <c r="BI30" s="34">
        <f>SUM(BI31:BI31)</f>
        <v>1</v>
      </c>
      <c r="BJ30" s="34">
        <f t="shared" si="11"/>
        <v>0</v>
      </c>
      <c r="BK30" s="34">
        <v>1</v>
      </c>
      <c r="BL30" s="34">
        <f t="shared" si="11"/>
        <v>0</v>
      </c>
      <c r="BM30" s="34">
        <f>SUM(BM31)</f>
        <v>0</v>
      </c>
      <c r="BN30" s="34"/>
      <c r="BO30" s="34">
        <f>SUM(BO31)</f>
        <v>0</v>
      </c>
      <c r="BP30" s="34">
        <f>SUM(BP31)</f>
        <v>1</v>
      </c>
      <c r="BQ30" s="34">
        <f>SUM(BQ31)</f>
        <v>0</v>
      </c>
      <c r="BR30" s="93"/>
    </row>
    <row r="31" spans="1:70" ht="67.5" x14ac:dyDescent="0.2">
      <c r="A31" s="51" t="s">
        <v>154</v>
      </c>
      <c r="B31" s="52" t="s">
        <v>157</v>
      </c>
      <c r="C31" s="71">
        <v>1852</v>
      </c>
      <c r="D31" s="71">
        <v>40</v>
      </c>
      <c r="E31" s="42">
        <v>0</v>
      </c>
      <c r="F31" s="42">
        <v>0</v>
      </c>
      <c r="G31" s="42">
        <v>1</v>
      </c>
      <c r="H31" s="42">
        <v>0</v>
      </c>
      <c r="I31" s="42">
        <v>0</v>
      </c>
      <c r="J31" s="42">
        <v>292</v>
      </c>
      <c r="K31" s="42">
        <v>976</v>
      </c>
      <c r="L31" s="42">
        <v>773.2</v>
      </c>
      <c r="M31" s="42">
        <v>3</v>
      </c>
      <c r="N31" s="42">
        <v>0</v>
      </c>
      <c r="O31" s="42">
        <v>1</v>
      </c>
      <c r="P31" s="42">
        <v>1</v>
      </c>
      <c r="Q31" s="42">
        <v>0</v>
      </c>
      <c r="R31" s="42">
        <v>1</v>
      </c>
      <c r="S31" s="42">
        <v>1</v>
      </c>
      <c r="T31" s="42">
        <v>0</v>
      </c>
      <c r="U31" s="42">
        <v>1</v>
      </c>
      <c r="V31" s="42">
        <v>1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76">
        <v>25</v>
      </c>
      <c r="AD31" s="42">
        <v>25</v>
      </c>
      <c r="AE31" s="42">
        <v>0</v>
      </c>
      <c r="AF31" s="72" t="s">
        <v>174</v>
      </c>
      <c r="AG31" s="42">
        <v>1</v>
      </c>
      <c r="AH31" s="42">
        <v>0</v>
      </c>
      <c r="AI31" s="71">
        <v>1</v>
      </c>
      <c r="AJ31" s="73" t="s">
        <v>154</v>
      </c>
      <c r="AK31" s="52" t="s">
        <v>155</v>
      </c>
      <c r="AL31" s="42" t="s">
        <v>156</v>
      </c>
      <c r="AM31" s="42" t="s">
        <v>158</v>
      </c>
      <c r="AN31" s="42">
        <v>1</v>
      </c>
      <c r="AO31" s="42">
        <v>0</v>
      </c>
      <c r="AP31" s="42">
        <v>0</v>
      </c>
      <c r="AQ31" s="42">
        <v>0</v>
      </c>
      <c r="AR31" s="42">
        <v>1</v>
      </c>
      <c r="AS31" s="42">
        <v>0</v>
      </c>
      <c r="AT31" s="42"/>
      <c r="AU31" s="42">
        <v>1</v>
      </c>
      <c r="AV31" s="42">
        <v>0</v>
      </c>
      <c r="AW31" s="42">
        <v>0</v>
      </c>
      <c r="AX31" s="42">
        <v>1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1</v>
      </c>
      <c r="BH31" s="42">
        <v>1</v>
      </c>
      <c r="BI31" s="42">
        <v>1</v>
      </c>
      <c r="BJ31" s="71">
        <v>0</v>
      </c>
      <c r="BK31" s="71">
        <v>1</v>
      </c>
      <c r="BL31" s="71">
        <v>0</v>
      </c>
      <c r="BM31" s="71">
        <v>0</v>
      </c>
      <c r="BN31" s="71"/>
      <c r="BO31" s="71">
        <v>0</v>
      </c>
      <c r="BP31" s="71">
        <v>1</v>
      </c>
      <c r="BQ31" s="71">
        <v>0</v>
      </c>
    </row>
    <row r="32" spans="1:70" ht="33.75" x14ac:dyDescent="0.2">
      <c r="A32" s="49" t="s">
        <v>120</v>
      </c>
      <c r="B32" s="74">
        <v>12</v>
      </c>
      <c r="C32" s="75"/>
      <c r="D32" s="75"/>
      <c r="E32" s="39">
        <v>0</v>
      </c>
      <c r="F32" s="39">
        <v>12</v>
      </c>
      <c r="G32" s="39">
        <v>1</v>
      </c>
      <c r="H32" s="39">
        <f>SUM(H33:H44)</f>
        <v>11</v>
      </c>
      <c r="I32" s="39">
        <v>0</v>
      </c>
      <c r="J32" s="39">
        <f>SUM(J33:J44)</f>
        <v>6755.86</v>
      </c>
      <c r="K32" s="39">
        <f>SUM(K33:K44)</f>
        <v>1376.14</v>
      </c>
      <c r="L32" s="39">
        <f>SUM(L33:L44)</f>
        <v>1293.1399999999999</v>
      </c>
      <c r="M32" s="75">
        <f>SUM(M33:M44)</f>
        <v>19</v>
      </c>
      <c r="N32" s="39">
        <v>1</v>
      </c>
      <c r="O32" s="39">
        <f>SUM(O33:O44)</f>
        <v>12</v>
      </c>
      <c r="P32" s="39">
        <f>SUM(P33:P44)</f>
        <v>12</v>
      </c>
      <c r="Q32" s="39">
        <v>0</v>
      </c>
      <c r="R32" s="39">
        <v>12</v>
      </c>
      <c r="S32" s="39">
        <f>SUM(S33:S44)</f>
        <v>11</v>
      </c>
      <c r="T32" s="39">
        <v>0</v>
      </c>
      <c r="U32" s="39">
        <f>SUM(U33:U44)</f>
        <v>12</v>
      </c>
      <c r="V32" s="39">
        <f>SUM(V33:V44)</f>
        <v>12</v>
      </c>
      <c r="W32" s="39">
        <v>0</v>
      </c>
      <c r="X32" s="39">
        <v>0</v>
      </c>
      <c r="Y32" s="39">
        <v>0</v>
      </c>
      <c r="Z32" s="39">
        <v>0</v>
      </c>
      <c r="AA32" s="39">
        <f>SUM(AA33:AA44)</f>
        <v>15</v>
      </c>
      <c r="AB32" s="39">
        <v>15</v>
      </c>
      <c r="AC32" s="39">
        <v>40</v>
      </c>
      <c r="AD32" s="39">
        <v>43</v>
      </c>
      <c r="AE32" s="39">
        <v>16</v>
      </c>
      <c r="AF32" s="39">
        <v>0</v>
      </c>
      <c r="AG32" s="39">
        <f>SUM(AG33:AG44)</f>
        <v>5</v>
      </c>
      <c r="AH32" s="39">
        <f>SUM(AH33:AH44)</f>
        <v>5</v>
      </c>
      <c r="AI32" s="39">
        <v>0</v>
      </c>
      <c r="AJ32" s="49" t="s">
        <v>120</v>
      </c>
      <c r="AK32" s="34">
        <v>12</v>
      </c>
      <c r="AL32" s="39"/>
      <c r="AM32" s="39"/>
      <c r="AN32" s="39">
        <f>SUM(AN33:AN43)</f>
        <v>0</v>
      </c>
      <c r="AO32" s="39">
        <f>SUM(AO33:AO43)</f>
        <v>0</v>
      </c>
      <c r="AP32" s="39">
        <v>0</v>
      </c>
      <c r="AQ32" s="39">
        <f>SUM(AQ33,AQ33:AQ44)</f>
        <v>0</v>
      </c>
      <c r="AR32" s="94">
        <f>SUM(AR33:AR44)</f>
        <v>12</v>
      </c>
      <c r="AS32" s="94">
        <v>0</v>
      </c>
      <c r="AT32" s="39"/>
      <c r="AU32" s="39">
        <f t="shared" ref="AU32:BM32" si="12">SUM(AU33:AU44)</f>
        <v>10</v>
      </c>
      <c r="AV32" s="39">
        <f t="shared" si="12"/>
        <v>2</v>
      </c>
      <c r="AW32" s="50">
        <f t="shared" si="12"/>
        <v>0</v>
      </c>
      <c r="AX32" s="50">
        <f t="shared" si="12"/>
        <v>10</v>
      </c>
      <c r="AY32" s="50">
        <f t="shared" si="12"/>
        <v>1</v>
      </c>
      <c r="AZ32" s="50">
        <f t="shared" si="12"/>
        <v>0</v>
      </c>
      <c r="BA32" s="50">
        <f t="shared" si="12"/>
        <v>0</v>
      </c>
      <c r="BB32" s="50">
        <f t="shared" si="12"/>
        <v>0</v>
      </c>
      <c r="BC32" s="50">
        <f t="shared" si="12"/>
        <v>0</v>
      </c>
      <c r="BD32" s="50">
        <f t="shared" si="12"/>
        <v>0</v>
      </c>
      <c r="BE32" s="50">
        <f t="shared" si="12"/>
        <v>1</v>
      </c>
      <c r="BF32" s="39">
        <f t="shared" si="12"/>
        <v>0</v>
      </c>
      <c r="BG32" s="39">
        <f t="shared" si="12"/>
        <v>6</v>
      </c>
      <c r="BH32" s="39">
        <f t="shared" si="12"/>
        <v>0</v>
      </c>
      <c r="BI32" s="39">
        <f t="shared" si="12"/>
        <v>6</v>
      </c>
      <c r="BJ32" s="39">
        <f t="shared" si="12"/>
        <v>1</v>
      </c>
      <c r="BK32" s="39">
        <f t="shared" si="12"/>
        <v>12</v>
      </c>
      <c r="BL32" s="94">
        <f t="shared" si="12"/>
        <v>0</v>
      </c>
      <c r="BM32" s="34">
        <f t="shared" si="12"/>
        <v>0</v>
      </c>
      <c r="BN32" s="34"/>
      <c r="BO32" s="34">
        <f>SUM(BO33:BO44)</f>
        <v>0</v>
      </c>
      <c r="BP32" s="83">
        <f>SUM(BP33:BP44)</f>
        <v>7</v>
      </c>
      <c r="BQ32" s="34">
        <f>SUM(BQ33:BQ44)</f>
        <v>5</v>
      </c>
    </row>
    <row r="33" spans="1:69" ht="33.75" x14ac:dyDescent="0.2">
      <c r="A33" s="56" t="s">
        <v>121</v>
      </c>
      <c r="B33" s="57" t="s">
        <v>122</v>
      </c>
      <c r="C33" s="44">
        <v>1990</v>
      </c>
      <c r="D33" s="44">
        <v>11248</v>
      </c>
      <c r="E33" s="44">
        <v>0</v>
      </c>
      <c r="F33" s="44">
        <v>1</v>
      </c>
      <c r="G33" s="44">
        <v>0</v>
      </c>
      <c r="H33" s="44">
        <v>1</v>
      </c>
      <c r="I33" s="44">
        <v>0</v>
      </c>
      <c r="J33" s="44">
        <v>165</v>
      </c>
      <c r="K33" s="44">
        <v>66.099999999999994</v>
      </c>
      <c r="L33" s="44">
        <v>66.099999999999994</v>
      </c>
      <c r="M33" s="44">
        <v>2</v>
      </c>
      <c r="N33" s="44">
        <v>0</v>
      </c>
      <c r="O33" s="44">
        <v>1</v>
      </c>
      <c r="P33" s="44">
        <v>1</v>
      </c>
      <c r="Q33" s="44">
        <v>0</v>
      </c>
      <c r="R33" s="44">
        <v>1</v>
      </c>
      <c r="S33" s="44">
        <v>1</v>
      </c>
      <c r="T33" s="44">
        <v>0</v>
      </c>
      <c r="U33" s="44">
        <v>1</v>
      </c>
      <c r="V33" s="44">
        <v>1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1</v>
      </c>
      <c r="AD33" s="44">
        <v>3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56" t="s">
        <v>121</v>
      </c>
      <c r="AK33" s="57" t="s">
        <v>123</v>
      </c>
      <c r="AL33" s="44">
        <v>1990</v>
      </c>
      <c r="AM33" s="44">
        <v>2009</v>
      </c>
      <c r="AN33" s="44">
        <v>0</v>
      </c>
      <c r="AO33" s="44">
        <v>0</v>
      </c>
      <c r="AP33" s="44">
        <v>0</v>
      </c>
      <c r="AQ33" s="44">
        <v>0</v>
      </c>
      <c r="AR33" s="44">
        <v>1</v>
      </c>
      <c r="AS33" s="44">
        <v>0</v>
      </c>
      <c r="AT33" s="44" t="s">
        <v>163</v>
      </c>
      <c r="AU33" s="44">
        <v>1</v>
      </c>
      <c r="AV33" s="44">
        <v>0</v>
      </c>
      <c r="AW33" s="44">
        <v>0</v>
      </c>
      <c r="AX33" s="44">
        <v>1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58">
        <v>0</v>
      </c>
      <c r="BG33" s="44">
        <v>1</v>
      </c>
      <c r="BH33" s="44">
        <v>0</v>
      </c>
      <c r="BI33" s="44">
        <v>1</v>
      </c>
      <c r="BJ33" s="44">
        <v>0</v>
      </c>
      <c r="BK33" s="44">
        <v>1</v>
      </c>
      <c r="BL33" s="44">
        <v>0</v>
      </c>
      <c r="BM33" s="59">
        <v>0</v>
      </c>
      <c r="BN33" s="97"/>
      <c r="BO33" s="97">
        <v>0</v>
      </c>
      <c r="BP33" s="97">
        <v>1</v>
      </c>
      <c r="BQ33" s="98">
        <v>0</v>
      </c>
    </row>
    <row r="34" spans="1:69" ht="33.75" x14ac:dyDescent="0.2">
      <c r="A34" s="56" t="s">
        <v>124</v>
      </c>
      <c r="B34" s="57" t="s">
        <v>125</v>
      </c>
      <c r="C34" s="44">
        <v>1972</v>
      </c>
      <c r="D34" s="44">
        <v>18789</v>
      </c>
      <c r="E34" s="44">
        <v>0</v>
      </c>
      <c r="F34" s="44">
        <v>1</v>
      </c>
      <c r="G34" s="44">
        <v>0</v>
      </c>
      <c r="H34" s="44">
        <v>1</v>
      </c>
      <c r="I34" s="44">
        <v>0</v>
      </c>
      <c r="J34" s="44">
        <v>331</v>
      </c>
      <c r="K34" s="44">
        <v>132.5</v>
      </c>
      <c r="L34" s="44">
        <v>87</v>
      </c>
      <c r="M34" s="44">
        <v>2</v>
      </c>
      <c r="N34" s="44">
        <v>0</v>
      </c>
      <c r="O34" s="44">
        <v>1</v>
      </c>
      <c r="P34" s="44">
        <v>1</v>
      </c>
      <c r="Q34" s="44">
        <v>0</v>
      </c>
      <c r="R34" s="44">
        <v>1</v>
      </c>
      <c r="S34" s="44">
        <v>1</v>
      </c>
      <c r="T34" s="44">
        <v>0</v>
      </c>
      <c r="U34" s="44">
        <v>1</v>
      </c>
      <c r="V34" s="44">
        <v>1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3</v>
      </c>
      <c r="AD34" s="44">
        <v>2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56" t="s">
        <v>126</v>
      </c>
      <c r="AK34" s="57" t="s">
        <v>127</v>
      </c>
      <c r="AL34" s="44">
        <v>1972</v>
      </c>
      <c r="AM34" s="60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1</v>
      </c>
      <c r="AS34" s="44">
        <v>0</v>
      </c>
      <c r="AT34" s="44" t="s">
        <v>164</v>
      </c>
      <c r="AU34" s="44">
        <v>1</v>
      </c>
      <c r="AV34" s="44">
        <v>0</v>
      </c>
      <c r="AW34" s="44">
        <v>0</v>
      </c>
      <c r="AX34" s="44">
        <v>1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58">
        <v>0</v>
      </c>
      <c r="BG34" s="44">
        <v>1</v>
      </c>
      <c r="BH34" s="44">
        <v>0</v>
      </c>
      <c r="BI34" s="44">
        <v>1</v>
      </c>
      <c r="BJ34" s="44">
        <v>0</v>
      </c>
      <c r="BK34" s="44">
        <v>1</v>
      </c>
      <c r="BL34" s="44">
        <v>0</v>
      </c>
      <c r="BM34" s="45">
        <v>0</v>
      </c>
      <c r="BN34" s="45"/>
      <c r="BO34" s="45">
        <v>0</v>
      </c>
      <c r="BP34" s="45">
        <v>0</v>
      </c>
      <c r="BQ34" s="99">
        <v>1</v>
      </c>
    </row>
    <row r="35" spans="1:69" ht="33.75" x14ac:dyDescent="0.2">
      <c r="A35" s="56" t="s">
        <v>128</v>
      </c>
      <c r="B35" s="57" t="s">
        <v>129</v>
      </c>
      <c r="C35" s="44">
        <v>1968</v>
      </c>
      <c r="D35" s="44">
        <v>3186</v>
      </c>
      <c r="E35" s="44">
        <v>0</v>
      </c>
      <c r="F35" s="44">
        <v>1</v>
      </c>
      <c r="G35" s="44">
        <v>0</v>
      </c>
      <c r="H35" s="44">
        <v>1</v>
      </c>
      <c r="I35" s="44">
        <v>0</v>
      </c>
      <c r="J35" s="44">
        <v>200</v>
      </c>
      <c r="K35" s="44">
        <v>46.2</v>
      </c>
      <c r="L35" s="44">
        <v>46.2</v>
      </c>
      <c r="M35" s="44">
        <v>1</v>
      </c>
      <c r="N35" s="44">
        <v>0</v>
      </c>
      <c r="O35" s="44">
        <v>1</v>
      </c>
      <c r="P35" s="44">
        <v>1</v>
      </c>
      <c r="Q35" s="44">
        <v>0</v>
      </c>
      <c r="R35" s="44">
        <v>1</v>
      </c>
      <c r="S35" s="44">
        <v>1</v>
      </c>
      <c r="T35" s="44">
        <v>0</v>
      </c>
      <c r="U35" s="44">
        <v>1</v>
      </c>
      <c r="V35" s="44">
        <v>1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1</v>
      </c>
      <c r="AD35" s="44">
        <v>2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56" t="s">
        <v>130</v>
      </c>
      <c r="AK35" s="57" t="s">
        <v>131</v>
      </c>
      <c r="AL35" s="44">
        <v>1968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1</v>
      </c>
      <c r="AS35" s="45">
        <v>0</v>
      </c>
      <c r="AT35" s="44" t="s">
        <v>92</v>
      </c>
      <c r="AU35" s="44">
        <v>1</v>
      </c>
      <c r="AV35" s="44">
        <v>0</v>
      </c>
      <c r="AW35" s="44">
        <v>0</v>
      </c>
      <c r="AX35" s="44">
        <v>1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58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1</v>
      </c>
      <c r="BL35" s="44">
        <v>0</v>
      </c>
      <c r="BM35" s="85">
        <v>0</v>
      </c>
      <c r="BN35" s="85"/>
      <c r="BO35" s="85">
        <v>0</v>
      </c>
      <c r="BP35" s="85">
        <v>0</v>
      </c>
      <c r="BQ35" s="45">
        <v>1</v>
      </c>
    </row>
    <row r="36" spans="1:69" ht="33.75" x14ac:dyDescent="0.2">
      <c r="A36" s="56" t="s">
        <v>132</v>
      </c>
      <c r="B36" s="57" t="s">
        <v>133</v>
      </c>
      <c r="C36" s="44">
        <v>1898</v>
      </c>
      <c r="D36" s="44">
        <v>13507</v>
      </c>
      <c r="E36" s="44">
        <v>0</v>
      </c>
      <c r="F36" s="44">
        <v>1</v>
      </c>
      <c r="G36" s="44">
        <v>0</v>
      </c>
      <c r="H36" s="44">
        <v>1</v>
      </c>
      <c r="I36" s="44">
        <v>0</v>
      </c>
      <c r="J36" s="44">
        <v>103</v>
      </c>
      <c r="K36" s="44">
        <v>34.5</v>
      </c>
      <c r="L36" s="44">
        <v>34</v>
      </c>
      <c r="M36" s="44">
        <v>2</v>
      </c>
      <c r="N36" s="44">
        <v>0</v>
      </c>
      <c r="O36" s="44">
        <v>1</v>
      </c>
      <c r="P36" s="44">
        <v>1</v>
      </c>
      <c r="Q36" s="44">
        <v>0</v>
      </c>
      <c r="R36" s="44">
        <v>1</v>
      </c>
      <c r="S36" s="44">
        <v>0</v>
      </c>
      <c r="T36" s="44">
        <v>0</v>
      </c>
      <c r="U36" s="44">
        <v>1</v>
      </c>
      <c r="V36" s="44">
        <v>1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1</v>
      </c>
      <c r="AD36" s="44">
        <v>2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56" t="s">
        <v>134</v>
      </c>
      <c r="AK36" s="57" t="s">
        <v>135</v>
      </c>
      <c r="AL36" s="44">
        <v>1898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1</v>
      </c>
      <c r="AS36" s="44">
        <v>0</v>
      </c>
      <c r="AT36" s="44" t="s">
        <v>165</v>
      </c>
      <c r="AU36" s="44">
        <v>1</v>
      </c>
      <c r="AV36" s="44">
        <v>0</v>
      </c>
      <c r="AW36" s="44">
        <v>0</v>
      </c>
      <c r="AX36" s="44">
        <v>1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58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1</v>
      </c>
      <c r="BL36" s="44">
        <v>0</v>
      </c>
      <c r="BM36" s="45">
        <v>0</v>
      </c>
      <c r="BN36" s="45"/>
      <c r="BO36" s="45">
        <v>0</v>
      </c>
      <c r="BP36" s="45">
        <v>1</v>
      </c>
      <c r="BQ36" s="45">
        <v>0</v>
      </c>
    </row>
    <row r="37" spans="1:69" ht="33.75" x14ac:dyDescent="0.2">
      <c r="A37" s="56" t="s">
        <v>136</v>
      </c>
      <c r="B37" s="57" t="s">
        <v>137</v>
      </c>
      <c r="C37" s="44">
        <v>1975</v>
      </c>
      <c r="D37" s="44">
        <v>3147</v>
      </c>
      <c r="E37" s="44">
        <v>0</v>
      </c>
      <c r="F37" s="44">
        <v>1</v>
      </c>
      <c r="G37" s="44">
        <v>0</v>
      </c>
      <c r="H37" s="44">
        <v>1</v>
      </c>
      <c r="I37" s="44">
        <v>0</v>
      </c>
      <c r="J37" s="44">
        <v>250</v>
      </c>
      <c r="K37" s="44">
        <v>109</v>
      </c>
      <c r="L37" s="44">
        <v>100</v>
      </c>
      <c r="M37" s="44">
        <v>1</v>
      </c>
      <c r="N37" s="44">
        <v>0</v>
      </c>
      <c r="O37" s="44">
        <v>1</v>
      </c>
      <c r="P37" s="44">
        <v>1</v>
      </c>
      <c r="Q37" s="44">
        <v>0</v>
      </c>
      <c r="R37" s="44">
        <v>1</v>
      </c>
      <c r="S37" s="44">
        <v>1</v>
      </c>
      <c r="T37" s="44">
        <v>0</v>
      </c>
      <c r="U37" s="44">
        <v>1</v>
      </c>
      <c r="V37" s="44">
        <v>1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2</v>
      </c>
      <c r="AD37" s="44">
        <v>2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56" t="s">
        <v>136</v>
      </c>
      <c r="AK37" s="57" t="s">
        <v>137</v>
      </c>
      <c r="AL37" s="44">
        <v>1975</v>
      </c>
      <c r="AM37" s="44">
        <v>1990</v>
      </c>
      <c r="AN37" s="44">
        <v>0</v>
      </c>
      <c r="AO37" s="44">
        <v>0</v>
      </c>
      <c r="AP37" s="44">
        <v>0</v>
      </c>
      <c r="AQ37" s="44">
        <v>0</v>
      </c>
      <c r="AR37" s="44">
        <v>1</v>
      </c>
      <c r="AS37" s="44">
        <v>0</v>
      </c>
      <c r="AT37" s="44" t="s">
        <v>92</v>
      </c>
      <c r="AU37" s="44">
        <v>1</v>
      </c>
      <c r="AV37" s="44">
        <v>0</v>
      </c>
      <c r="AW37" s="44">
        <v>0</v>
      </c>
      <c r="AX37" s="44">
        <v>0</v>
      </c>
      <c r="AY37" s="44">
        <v>1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58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1</v>
      </c>
      <c r="BL37" s="44">
        <v>0</v>
      </c>
      <c r="BM37" s="45">
        <v>0</v>
      </c>
      <c r="BN37" s="45"/>
      <c r="BO37" s="45">
        <v>0</v>
      </c>
      <c r="BP37" s="45">
        <v>1</v>
      </c>
      <c r="BQ37" s="45">
        <v>0</v>
      </c>
    </row>
    <row r="38" spans="1:69" ht="33.75" x14ac:dyDescent="0.2">
      <c r="A38" s="56" t="s">
        <v>138</v>
      </c>
      <c r="B38" s="57" t="s">
        <v>139</v>
      </c>
      <c r="C38" s="44">
        <v>2015</v>
      </c>
      <c r="D38" s="44">
        <v>18990</v>
      </c>
      <c r="E38" s="44">
        <v>0</v>
      </c>
      <c r="F38" s="44">
        <v>1</v>
      </c>
      <c r="G38" s="44">
        <v>0</v>
      </c>
      <c r="H38" s="44">
        <v>1</v>
      </c>
      <c r="I38" s="44">
        <v>0</v>
      </c>
      <c r="J38" s="44">
        <v>122.86</v>
      </c>
      <c r="K38" s="44">
        <v>49.14</v>
      </c>
      <c r="L38" s="44">
        <v>49.14</v>
      </c>
      <c r="M38" s="44">
        <v>1</v>
      </c>
      <c r="N38" s="44">
        <v>0</v>
      </c>
      <c r="O38" s="44">
        <v>1</v>
      </c>
      <c r="P38" s="44">
        <v>1</v>
      </c>
      <c r="Q38" s="44">
        <v>0</v>
      </c>
      <c r="R38" s="44">
        <v>1</v>
      </c>
      <c r="S38" s="44">
        <v>1</v>
      </c>
      <c r="T38" s="44">
        <v>0</v>
      </c>
      <c r="U38" s="44">
        <v>1</v>
      </c>
      <c r="V38" s="44">
        <v>1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1</v>
      </c>
      <c r="AD38" s="44">
        <v>2</v>
      </c>
      <c r="AE38" s="44">
        <v>0</v>
      </c>
      <c r="AF38" s="44">
        <v>0</v>
      </c>
      <c r="AG38" s="44">
        <v>1</v>
      </c>
      <c r="AH38" s="44">
        <v>1</v>
      </c>
      <c r="AI38" s="44">
        <v>0</v>
      </c>
      <c r="AJ38" s="56" t="s">
        <v>138</v>
      </c>
      <c r="AK38" s="57" t="s">
        <v>140</v>
      </c>
      <c r="AL38" s="44">
        <v>2015</v>
      </c>
      <c r="AM38" s="44">
        <v>2015</v>
      </c>
      <c r="AN38" s="44">
        <v>0</v>
      </c>
      <c r="AO38" s="44">
        <v>0</v>
      </c>
      <c r="AP38" s="44">
        <v>0</v>
      </c>
      <c r="AQ38" s="44">
        <v>0</v>
      </c>
      <c r="AR38" s="44">
        <v>1</v>
      </c>
      <c r="AS38" s="44">
        <v>0</v>
      </c>
      <c r="AT38" s="44" t="s">
        <v>92</v>
      </c>
      <c r="AU38" s="44">
        <v>1</v>
      </c>
      <c r="AV38" s="44">
        <v>0</v>
      </c>
      <c r="AW38" s="44">
        <v>0</v>
      </c>
      <c r="AX38" s="44">
        <v>1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58">
        <v>0</v>
      </c>
      <c r="BG38" s="44">
        <v>1</v>
      </c>
      <c r="BH38" s="44">
        <v>0</v>
      </c>
      <c r="BI38" s="44">
        <v>1</v>
      </c>
      <c r="BJ38" s="44">
        <v>0</v>
      </c>
      <c r="BK38" s="44">
        <v>1</v>
      </c>
      <c r="BL38" s="44">
        <v>0</v>
      </c>
      <c r="BM38" s="45">
        <v>0</v>
      </c>
      <c r="BN38" s="45"/>
      <c r="BO38" s="45">
        <v>0</v>
      </c>
      <c r="BP38" s="45">
        <v>0</v>
      </c>
      <c r="BQ38" s="45">
        <v>1</v>
      </c>
    </row>
    <row r="39" spans="1:69" ht="33.75" x14ac:dyDescent="0.2">
      <c r="A39" s="56" t="s">
        <v>141</v>
      </c>
      <c r="B39" s="57" t="s">
        <v>142</v>
      </c>
      <c r="C39" s="44">
        <v>1880</v>
      </c>
      <c r="D39" s="44">
        <v>7393</v>
      </c>
      <c r="E39" s="44">
        <v>0</v>
      </c>
      <c r="F39" s="44">
        <v>1</v>
      </c>
      <c r="G39" s="44">
        <v>0</v>
      </c>
      <c r="H39" s="44">
        <v>1</v>
      </c>
      <c r="I39" s="44">
        <v>0</v>
      </c>
      <c r="J39" s="44">
        <v>240</v>
      </c>
      <c r="K39" s="44">
        <v>80</v>
      </c>
      <c r="L39" s="44">
        <v>80</v>
      </c>
      <c r="M39" s="44">
        <v>2</v>
      </c>
      <c r="N39" s="44">
        <v>1</v>
      </c>
      <c r="O39" s="44">
        <v>1</v>
      </c>
      <c r="P39" s="44">
        <v>1</v>
      </c>
      <c r="Q39" s="44">
        <v>0</v>
      </c>
      <c r="R39" s="44">
        <v>1</v>
      </c>
      <c r="S39" s="44">
        <v>1</v>
      </c>
      <c r="T39" s="44">
        <v>0</v>
      </c>
      <c r="U39" s="44">
        <v>1</v>
      </c>
      <c r="V39" s="44">
        <v>1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2</v>
      </c>
      <c r="AD39" s="44">
        <v>2</v>
      </c>
      <c r="AE39" s="44">
        <v>0</v>
      </c>
      <c r="AF39" s="44">
        <v>0</v>
      </c>
      <c r="AG39" s="44">
        <v>1</v>
      </c>
      <c r="AH39" s="44">
        <v>1</v>
      </c>
      <c r="AI39" s="44">
        <v>0</v>
      </c>
      <c r="AJ39" s="56" t="s">
        <v>141</v>
      </c>
      <c r="AK39" s="57" t="s">
        <v>142</v>
      </c>
      <c r="AL39" s="44">
        <v>1880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1</v>
      </c>
      <c r="AS39" s="44">
        <v>0</v>
      </c>
      <c r="AT39" s="44" t="s">
        <v>163</v>
      </c>
      <c r="AU39" s="44">
        <v>0</v>
      </c>
      <c r="AV39" s="44">
        <v>1</v>
      </c>
      <c r="AW39" s="44">
        <v>0</v>
      </c>
      <c r="AX39" s="44">
        <v>1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58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1</v>
      </c>
      <c r="BL39" s="44">
        <v>0</v>
      </c>
      <c r="BM39" s="45">
        <v>0</v>
      </c>
      <c r="BN39" s="45">
        <v>0</v>
      </c>
      <c r="BO39" s="45">
        <v>0</v>
      </c>
      <c r="BP39" s="45">
        <v>1</v>
      </c>
      <c r="BQ39" s="45">
        <v>0</v>
      </c>
    </row>
    <row r="40" spans="1:69" ht="33.75" x14ac:dyDescent="0.2">
      <c r="A40" s="56" t="s">
        <v>143</v>
      </c>
      <c r="B40" s="57" t="s">
        <v>144</v>
      </c>
      <c r="C40" s="44">
        <v>1974</v>
      </c>
      <c r="D40" s="44">
        <v>11507</v>
      </c>
      <c r="E40" s="44">
        <v>0</v>
      </c>
      <c r="F40" s="44">
        <v>1</v>
      </c>
      <c r="G40" s="44">
        <v>0</v>
      </c>
      <c r="H40" s="44">
        <v>1</v>
      </c>
      <c r="I40" s="44">
        <v>0</v>
      </c>
      <c r="J40" s="44">
        <v>216</v>
      </c>
      <c r="K40" s="44">
        <v>61.7</v>
      </c>
      <c r="L40" s="44">
        <v>61.7</v>
      </c>
      <c r="M40" s="44">
        <v>2</v>
      </c>
      <c r="N40" s="44">
        <v>0</v>
      </c>
      <c r="O40" s="44">
        <v>1</v>
      </c>
      <c r="P40" s="44">
        <v>1</v>
      </c>
      <c r="Q40" s="44">
        <v>0</v>
      </c>
      <c r="R40" s="44">
        <v>1</v>
      </c>
      <c r="S40" s="44">
        <v>1</v>
      </c>
      <c r="T40" s="44">
        <v>0</v>
      </c>
      <c r="U40" s="44">
        <v>1</v>
      </c>
      <c r="V40" s="44">
        <v>1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1</v>
      </c>
      <c r="AD40" s="44">
        <v>2</v>
      </c>
      <c r="AE40" s="44">
        <v>0</v>
      </c>
      <c r="AF40" s="44">
        <v>0</v>
      </c>
      <c r="AG40" s="44">
        <v>1</v>
      </c>
      <c r="AH40" s="44">
        <v>1</v>
      </c>
      <c r="AI40" s="85">
        <v>0</v>
      </c>
      <c r="AJ40" s="56" t="s">
        <v>143</v>
      </c>
      <c r="AK40" s="57" t="s">
        <v>145</v>
      </c>
      <c r="AL40" s="44">
        <v>1974</v>
      </c>
      <c r="AM40" s="44">
        <v>2014</v>
      </c>
      <c r="AN40" s="44">
        <v>0</v>
      </c>
      <c r="AO40" s="44">
        <v>0</v>
      </c>
      <c r="AP40" s="44">
        <v>0</v>
      </c>
      <c r="AQ40" s="44">
        <v>0</v>
      </c>
      <c r="AR40" s="44">
        <v>1</v>
      </c>
      <c r="AS40" s="44">
        <v>0</v>
      </c>
      <c r="AT40" s="44" t="s">
        <v>166</v>
      </c>
      <c r="AU40" s="44">
        <v>1</v>
      </c>
      <c r="AV40" s="44">
        <v>0</v>
      </c>
      <c r="AW40" s="44">
        <v>0</v>
      </c>
      <c r="AX40" s="44">
        <v>1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58">
        <v>0</v>
      </c>
      <c r="BG40" s="44">
        <v>1</v>
      </c>
      <c r="BH40" s="44">
        <v>0</v>
      </c>
      <c r="BI40" s="44">
        <v>1</v>
      </c>
      <c r="BJ40" s="44">
        <v>1</v>
      </c>
      <c r="BK40" s="44">
        <v>1</v>
      </c>
      <c r="BL40" s="44">
        <v>0</v>
      </c>
      <c r="BM40" s="45">
        <v>0</v>
      </c>
      <c r="BN40" s="45">
        <v>0</v>
      </c>
      <c r="BO40" s="45">
        <v>0</v>
      </c>
      <c r="BP40" s="45">
        <v>1</v>
      </c>
      <c r="BQ40" s="45">
        <v>0</v>
      </c>
    </row>
    <row r="41" spans="1:69" ht="33.75" x14ac:dyDescent="0.2">
      <c r="A41" s="56" t="s">
        <v>146</v>
      </c>
      <c r="B41" s="57" t="s">
        <v>147</v>
      </c>
      <c r="C41" s="44">
        <v>1961</v>
      </c>
      <c r="D41" s="44">
        <v>45525</v>
      </c>
      <c r="E41" s="44">
        <v>0</v>
      </c>
      <c r="F41" s="44">
        <v>1</v>
      </c>
      <c r="G41" s="44">
        <v>0</v>
      </c>
      <c r="H41" s="44">
        <v>1</v>
      </c>
      <c r="I41" s="44">
        <v>0</v>
      </c>
      <c r="J41" s="44">
        <v>2250</v>
      </c>
      <c r="K41" s="44">
        <v>175</v>
      </c>
      <c r="L41" s="44">
        <v>175</v>
      </c>
      <c r="M41" s="44">
        <v>2</v>
      </c>
      <c r="N41" s="44">
        <v>0</v>
      </c>
      <c r="O41" s="44">
        <v>1</v>
      </c>
      <c r="P41" s="44">
        <v>1</v>
      </c>
      <c r="Q41" s="44">
        <v>0</v>
      </c>
      <c r="R41" s="44">
        <v>1</v>
      </c>
      <c r="S41" s="44">
        <v>1</v>
      </c>
      <c r="T41" s="44">
        <v>0</v>
      </c>
      <c r="U41" s="44">
        <v>1</v>
      </c>
      <c r="V41" s="44">
        <v>1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5</v>
      </c>
      <c r="AD41" s="44">
        <v>5</v>
      </c>
      <c r="AE41" s="44">
        <v>0</v>
      </c>
      <c r="AF41" s="44">
        <v>0</v>
      </c>
      <c r="AG41" s="44">
        <v>1</v>
      </c>
      <c r="AH41" s="44">
        <v>1</v>
      </c>
      <c r="AI41" s="44">
        <v>0</v>
      </c>
      <c r="AJ41" s="56" t="s">
        <v>146</v>
      </c>
      <c r="AK41" s="57" t="s">
        <v>147</v>
      </c>
      <c r="AL41" s="44">
        <v>1961</v>
      </c>
      <c r="AM41" s="44">
        <v>2013</v>
      </c>
      <c r="AN41" s="44">
        <v>0</v>
      </c>
      <c r="AO41" s="44">
        <v>0</v>
      </c>
      <c r="AP41" s="44">
        <v>0</v>
      </c>
      <c r="AQ41" s="44">
        <v>0</v>
      </c>
      <c r="AR41" s="44">
        <v>1</v>
      </c>
      <c r="AS41" s="44">
        <v>0</v>
      </c>
      <c r="AT41" s="44" t="s">
        <v>166</v>
      </c>
      <c r="AU41" s="44">
        <v>1</v>
      </c>
      <c r="AV41" s="44">
        <v>0</v>
      </c>
      <c r="AW41" s="44">
        <v>0</v>
      </c>
      <c r="AX41" s="44">
        <v>1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58">
        <v>0</v>
      </c>
      <c r="BG41" s="44">
        <v>1</v>
      </c>
      <c r="BH41" s="44">
        <v>0</v>
      </c>
      <c r="BI41" s="44">
        <v>1</v>
      </c>
      <c r="BJ41" s="44">
        <v>0</v>
      </c>
      <c r="BK41" s="44">
        <v>1</v>
      </c>
      <c r="BL41" s="44">
        <v>0</v>
      </c>
      <c r="BM41" s="45">
        <v>0</v>
      </c>
      <c r="BN41" s="45">
        <v>0</v>
      </c>
      <c r="BO41" s="45">
        <v>0</v>
      </c>
      <c r="BP41" s="45">
        <v>1</v>
      </c>
      <c r="BQ41" s="45">
        <v>0</v>
      </c>
    </row>
    <row r="42" spans="1:69" ht="33.75" x14ac:dyDescent="0.2">
      <c r="A42" s="56" t="s">
        <v>148</v>
      </c>
      <c r="B42" s="57" t="s">
        <v>159</v>
      </c>
      <c r="C42" s="44">
        <v>1903</v>
      </c>
      <c r="D42" s="44">
        <v>21206</v>
      </c>
      <c r="E42" s="44">
        <v>0</v>
      </c>
      <c r="F42" s="44">
        <v>1</v>
      </c>
      <c r="G42" s="44">
        <v>1</v>
      </c>
      <c r="H42" s="44">
        <v>0</v>
      </c>
      <c r="I42" s="44">
        <v>0</v>
      </c>
      <c r="J42" s="44">
        <v>1664</v>
      </c>
      <c r="K42" s="44">
        <v>308</v>
      </c>
      <c r="L42" s="44">
        <v>300</v>
      </c>
      <c r="M42" s="44">
        <v>1</v>
      </c>
      <c r="N42" s="44">
        <v>0</v>
      </c>
      <c r="O42" s="44">
        <v>1</v>
      </c>
      <c r="P42" s="44">
        <v>1</v>
      </c>
      <c r="Q42" s="44">
        <v>0</v>
      </c>
      <c r="R42" s="44">
        <v>1</v>
      </c>
      <c r="S42" s="44">
        <v>1</v>
      </c>
      <c r="T42" s="44">
        <v>0</v>
      </c>
      <c r="U42" s="44">
        <v>1</v>
      </c>
      <c r="V42" s="44">
        <v>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6</v>
      </c>
      <c r="AD42" s="44">
        <v>5</v>
      </c>
      <c r="AE42" s="44">
        <v>0</v>
      </c>
      <c r="AF42" s="44">
        <v>0</v>
      </c>
      <c r="AG42" s="44">
        <v>1</v>
      </c>
      <c r="AH42" s="44">
        <v>1</v>
      </c>
      <c r="AI42" s="44">
        <v>0</v>
      </c>
      <c r="AJ42" s="56" t="s">
        <v>149</v>
      </c>
      <c r="AK42" s="57" t="s">
        <v>160</v>
      </c>
      <c r="AL42" s="44">
        <v>1903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1</v>
      </c>
      <c r="AS42" s="44">
        <v>0</v>
      </c>
      <c r="AT42" s="44" t="s">
        <v>164</v>
      </c>
      <c r="AU42" s="44">
        <v>0</v>
      </c>
      <c r="AV42" s="44">
        <v>1</v>
      </c>
      <c r="AW42" s="44">
        <v>0</v>
      </c>
      <c r="AX42" s="44">
        <v>1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58">
        <v>0</v>
      </c>
      <c r="BG42" s="44">
        <v>1</v>
      </c>
      <c r="BH42" s="44">
        <v>0</v>
      </c>
      <c r="BI42" s="44">
        <v>1</v>
      </c>
      <c r="BJ42" s="44">
        <v>0</v>
      </c>
      <c r="BK42" s="44">
        <v>1</v>
      </c>
      <c r="BL42" s="44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1</v>
      </c>
    </row>
    <row r="43" spans="1:69" ht="33.75" x14ac:dyDescent="0.2">
      <c r="A43" s="56" t="s">
        <v>167</v>
      </c>
      <c r="B43" s="57" t="s">
        <v>150</v>
      </c>
      <c r="C43" s="44">
        <v>1980</v>
      </c>
      <c r="D43" s="44">
        <v>7554</v>
      </c>
      <c r="E43" s="44">
        <v>0</v>
      </c>
      <c r="F43" s="44">
        <v>1</v>
      </c>
      <c r="G43" s="44">
        <v>0</v>
      </c>
      <c r="H43" s="44">
        <v>1</v>
      </c>
      <c r="I43" s="44">
        <v>0</v>
      </c>
      <c r="J43" s="44">
        <v>294</v>
      </c>
      <c r="K43" s="44">
        <v>84</v>
      </c>
      <c r="L43" s="44">
        <v>84</v>
      </c>
      <c r="M43" s="44">
        <v>1</v>
      </c>
      <c r="N43" s="44">
        <v>0</v>
      </c>
      <c r="O43" s="44">
        <v>1</v>
      </c>
      <c r="P43" s="44">
        <v>1</v>
      </c>
      <c r="Q43" s="44">
        <v>0</v>
      </c>
      <c r="R43" s="44">
        <v>1</v>
      </c>
      <c r="S43" s="44">
        <v>1</v>
      </c>
      <c r="T43" s="44">
        <v>0</v>
      </c>
      <c r="U43" s="44">
        <v>1</v>
      </c>
      <c r="V43" s="44">
        <v>1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2</v>
      </c>
      <c r="AD43" s="44">
        <v>1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56" t="s">
        <v>168</v>
      </c>
      <c r="AK43" s="57" t="s">
        <v>151</v>
      </c>
      <c r="AL43" s="44">
        <v>1980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1</v>
      </c>
      <c r="AS43" s="59">
        <v>0</v>
      </c>
      <c r="AT43" s="59" t="s">
        <v>161</v>
      </c>
      <c r="AU43" s="44">
        <v>1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1</v>
      </c>
      <c r="BF43" s="58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1</v>
      </c>
      <c r="BL43" s="44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1</v>
      </c>
    </row>
    <row r="44" spans="1:69" ht="33.75" x14ac:dyDescent="0.2">
      <c r="A44" s="56" t="s">
        <v>169</v>
      </c>
      <c r="B44" s="57" t="s">
        <v>111</v>
      </c>
      <c r="C44" s="44">
        <v>1978</v>
      </c>
      <c r="D44" s="44">
        <v>14953</v>
      </c>
      <c r="E44" s="44">
        <v>0</v>
      </c>
      <c r="F44" s="44">
        <v>1</v>
      </c>
      <c r="G44" s="44">
        <v>0</v>
      </c>
      <c r="H44" s="44">
        <v>1</v>
      </c>
      <c r="I44" s="44"/>
      <c r="J44" s="44">
        <v>920</v>
      </c>
      <c r="K44" s="44">
        <v>230</v>
      </c>
      <c r="L44" s="44">
        <v>210</v>
      </c>
      <c r="M44" s="44">
        <v>2</v>
      </c>
      <c r="N44" s="44">
        <v>0</v>
      </c>
      <c r="O44" s="44">
        <v>1</v>
      </c>
      <c r="P44" s="44">
        <v>1</v>
      </c>
      <c r="Q44" s="44">
        <v>0</v>
      </c>
      <c r="R44" s="44">
        <v>1</v>
      </c>
      <c r="S44" s="44">
        <v>1</v>
      </c>
      <c r="T44" s="44">
        <v>0</v>
      </c>
      <c r="U44" s="44">
        <v>1</v>
      </c>
      <c r="V44" s="44">
        <v>1</v>
      </c>
      <c r="W44" s="44">
        <v>0</v>
      </c>
      <c r="X44" s="44">
        <v>0</v>
      </c>
      <c r="Y44" s="44">
        <v>0</v>
      </c>
      <c r="Z44" s="44">
        <v>0</v>
      </c>
      <c r="AA44" s="44">
        <v>15</v>
      </c>
      <c r="AB44" s="44">
        <v>15</v>
      </c>
      <c r="AC44" s="44">
        <v>5</v>
      </c>
      <c r="AD44" s="44">
        <v>4</v>
      </c>
      <c r="AE44" s="44">
        <v>0</v>
      </c>
      <c r="AF44" s="44">
        <v>0</v>
      </c>
      <c r="AG44" s="44">
        <v>0</v>
      </c>
      <c r="AH44" s="44">
        <v>0</v>
      </c>
      <c r="AI44" s="59">
        <v>0</v>
      </c>
      <c r="AJ44" s="56" t="s">
        <v>169</v>
      </c>
      <c r="AK44" s="57" t="s">
        <v>111</v>
      </c>
      <c r="AL44" s="44">
        <v>1978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1</v>
      </c>
      <c r="AS44" s="61">
        <v>0</v>
      </c>
      <c r="AT44" s="44" t="s">
        <v>163</v>
      </c>
      <c r="AU44" s="62">
        <v>1</v>
      </c>
      <c r="AV44" s="44">
        <v>0</v>
      </c>
      <c r="AW44" s="44">
        <v>0</v>
      </c>
      <c r="AX44" s="44">
        <v>1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58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1</v>
      </c>
      <c r="BL44" s="44">
        <v>0</v>
      </c>
      <c r="BM44" s="45">
        <v>0</v>
      </c>
      <c r="BN44" s="45">
        <v>0</v>
      </c>
      <c r="BO44" s="45">
        <v>0</v>
      </c>
      <c r="BP44" s="45">
        <v>1</v>
      </c>
      <c r="BQ44" s="45">
        <v>0</v>
      </c>
    </row>
    <row r="45" spans="1:69" x14ac:dyDescent="0.2">
      <c r="A45" s="49" t="s">
        <v>44</v>
      </c>
      <c r="B45" s="33">
        <v>1</v>
      </c>
      <c r="C45" s="81"/>
      <c r="D45" s="81"/>
      <c r="E45" s="34">
        <f>SUM(E46:E46)</f>
        <v>0</v>
      </c>
      <c r="F45" s="34">
        <f t="shared" ref="F45:AF45" si="13">SUM(F46:F46)</f>
        <v>1</v>
      </c>
      <c r="G45" s="34">
        <f t="shared" si="13"/>
        <v>0</v>
      </c>
      <c r="H45" s="34">
        <f t="shared" si="13"/>
        <v>0</v>
      </c>
      <c r="I45" s="34">
        <f t="shared" si="13"/>
        <v>1</v>
      </c>
      <c r="J45" s="34">
        <f t="shared" si="13"/>
        <v>179</v>
      </c>
      <c r="K45" s="34">
        <f t="shared" si="13"/>
        <v>179</v>
      </c>
      <c r="L45" s="34">
        <f t="shared" si="13"/>
        <v>179</v>
      </c>
      <c r="M45" s="34">
        <f t="shared" si="13"/>
        <v>0</v>
      </c>
      <c r="N45" s="34">
        <f t="shared" si="13"/>
        <v>0</v>
      </c>
      <c r="O45" s="34">
        <f t="shared" si="13"/>
        <v>1</v>
      </c>
      <c r="P45" s="34">
        <f t="shared" si="13"/>
        <v>1</v>
      </c>
      <c r="Q45" s="34">
        <f t="shared" si="13"/>
        <v>0</v>
      </c>
      <c r="R45" s="34">
        <f t="shared" si="13"/>
        <v>1</v>
      </c>
      <c r="S45" s="34">
        <f t="shared" si="13"/>
        <v>1</v>
      </c>
      <c r="T45" s="34">
        <f t="shared" si="13"/>
        <v>0</v>
      </c>
      <c r="U45" s="34">
        <f t="shared" si="13"/>
        <v>1</v>
      </c>
      <c r="V45" s="34">
        <f t="shared" si="13"/>
        <v>1</v>
      </c>
      <c r="W45" s="34">
        <f t="shared" si="13"/>
        <v>0</v>
      </c>
      <c r="X45" s="34">
        <f t="shared" si="13"/>
        <v>1</v>
      </c>
      <c r="Y45" s="34">
        <f t="shared" si="13"/>
        <v>1</v>
      </c>
      <c r="Z45" s="34">
        <f t="shared" si="13"/>
        <v>0</v>
      </c>
      <c r="AA45" s="34">
        <f t="shared" si="13"/>
        <v>0</v>
      </c>
      <c r="AB45" s="34">
        <f t="shared" si="13"/>
        <v>0</v>
      </c>
      <c r="AC45" s="34">
        <f t="shared" si="13"/>
        <v>5</v>
      </c>
      <c r="AD45" s="34">
        <v>6</v>
      </c>
      <c r="AE45" s="34">
        <f t="shared" si="13"/>
        <v>0</v>
      </c>
      <c r="AF45" s="34">
        <f t="shared" si="13"/>
        <v>0</v>
      </c>
      <c r="AG45" s="34">
        <f>SUM(AF46:AF46)</f>
        <v>0</v>
      </c>
      <c r="AH45" s="34">
        <v>0</v>
      </c>
      <c r="AI45" s="34">
        <f>SUM(AI46:AI46)</f>
        <v>0</v>
      </c>
      <c r="AJ45" s="49" t="s">
        <v>44</v>
      </c>
      <c r="AK45" s="33">
        <v>1</v>
      </c>
      <c r="AL45" s="34"/>
      <c r="AM45" s="34"/>
      <c r="AN45" s="34">
        <f t="shared" ref="AN45:BQ45" si="14">SUM(AN46:AN46)</f>
        <v>0</v>
      </c>
      <c r="AO45" s="34">
        <f t="shared" si="14"/>
        <v>0</v>
      </c>
      <c r="AP45" s="34">
        <f t="shared" si="14"/>
        <v>0</v>
      </c>
      <c r="AQ45" s="34">
        <f t="shared" si="14"/>
        <v>0</v>
      </c>
      <c r="AR45" s="34">
        <f t="shared" si="14"/>
        <v>0</v>
      </c>
      <c r="AS45" s="34">
        <f t="shared" si="14"/>
        <v>1</v>
      </c>
      <c r="AT45" s="34">
        <f t="shared" si="14"/>
        <v>0</v>
      </c>
      <c r="AU45" s="39">
        <f t="shared" si="14"/>
        <v>1</v>
      </c>
      <c r="AV45" s="34">
        <f t="shared" si="14"/>
        <v>0</v>
      </c>
      <c r="AW45" s="34">
        <f t="shared" si="14"/>
        <v>0</v>
      </c>
      <c r="AX45" s="34">
        <f t="shared" si="14"/>
        <v>1</v>
      </c>
      <c r="AY45" s="34">
        <f t="shared" si="14"/>
        <v>0</v>
      </c>
      <c r="AZ45" s="34">
        <f t="shared" si="14"/>
        <v>0</v>
      </c>
      <c r="BA45" s="34">
        <f t="shared" si="14"/>
        <v>0</v>
      </c>
      <c r="BB45" s="34">
        <f t="shared" si="14"/>
        <v>0</v>
      </c>
      <c r="BC45" s="34">
        <f t="shared" si="14"/>
        <v>0</v>
      </c>
      <c r="BD45" s="34">
        <f t="shared" si="14"/>
        <v>0</v>
      </c>
      <c r="BE45" s="34">
        <f t="shared" si="14"/>
        <v>0</v>
      </c>
      <c r="BF45" s="34">
        <f t="shared" si="14"/>
        <v>0</v>
      </c>
      <c r="BG45" s="34">
        <f t="shared" si="14"/>
        <v>0</v>
      </c>
      <c r="BH45" s="34">
        <f t="shared" si="14"/>
        <v>0</v>
      </c>
      <c r="BI45" s="34">
        <f t="shared" si="14"/>
        <v>0</v>
      </c>
      <c r="BJ45" s="34">
        <f t="shared" si="14"/>
        <v>0</v>
      </c>
      <c r="BK45" s="34">
        <f t="shared" si="14"/>
        <v>1</v>
      </c>
      <c r="BL45" s="34">
        <f t="shared" si="14"/>
        <v>0</v>
      </c>
      <c r="BM45" s="34">
        <f t="shared" si="14"/>
        <v>0</v>
      </c>
      <c r="BN45" s="34">
        <f t="shared" si="14"/>
        <v>0</v>
      </c>
      <c r="BO45" s="34">
        <f t="shared" si="14"/>
        <v>0</v>
      </c>
      <c r="BP45" s="34">
        <f t="shared" si="14"/>
        <v>1</v>
      </c>
      <c r="BQ45" s="34">
        <f t="shared" si="14"/>
        <v>0</v>
      </c>
    </row>
    <row r="46" spans="1:69" ht="33.75" x14ac:dyDescent="0.2">
      <c r="A46" s="53" t="s">
        <v>152</v>
      </c>
      <c r="B46" s="54" t="s">
        <v>117</v>
      </c>
      <c r="C46" s="45">
        <v>1987</v>
      </c>
      <c r="D46" s="45">
        <v>30</v>
      </c>
      <c r="E46" s="45">
        <v>0</v>
      </c>
      <c r="F46" s="45">
        <v>1</v>
      </c>
      <c r="G46" s="45">
        <v>0</v>
      </c>
      <c r="H46" s="45">
        <v>0</v>
      </c>
      <c r="I46" s="45">
        <v>1</v>
      </c>
      <c r="J46" s="45">
        <v>179</v>
      </c>
      <c r="K46" s="87">
        <v>179</v>
      </c>
      <c r="L46" s="45">
        <v>179</v>
      </c>
      <c r="M46" s="45">
        <v>0</v>
      </c>
      <c r="N46" s="45">
        <v>0</v>
      </c>
      <c r="O46" s="45">
        <v>1</v>
      </c>
      <c r="P46" s="45">
        <v>1</v>
      </c>
      <c r="Q46" s="45">
        <v>0</v>
      </c>
      <c r="R46" s="45">
        <v>1</v>
      </c>
      <c r="S46" s="45">
        <v>1</v>
      </c>
      <c r="T46" s="45">
        <v>0</v>
      </c>
      <c r="U46" s="45">
        <v>1</v>
      </c>
      <c r="V46" s="45">
        <v>1</v>
      </c>
      <c r="W46" s="45">
        <v>0</v>
      </c>
      <c r="X46" s="45">
        <v>1</v>
      </c>
      <c r="Y46" s="45">
        <v>1</v>
      </c>
      <c r="Z46" s="45">
        <v>0</v>
      </c>
      <c r="AA46" s="45">
        <v>0</v>
      </c>
      <c r="AB46" s="45">
        <v>0</v>
      </c>
      <c r="AC46" s="45">
        <v>5</v>
      </c>
      <c r="AD46" s="45">
        <v>5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53" t="s">
        <v>152</v>
      </c>
      <c r="AK46" s="41" t="s">
        <v>117</v>
      </c>
      <c r="AL46" s="45">
        <v>1987</v>
      </c>
      <c r="AM46" s="45">
        <v>2008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1</v>
      </c>
      <c r="AT46" s="45">
        <v>0</v>
      </c>
      <c r="AU46" s="41">
        <v>1</v>
      </c>
      <c r="AV46" s="45">
        <v>0</v>
      </c>
      <c r="AW46" s="45">
        <v>0</v>
      </c>
      <c r="AX46" s="45">
        <v>1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1</v>
      </c>
      <c r="BL46" s="45">
        <v>0</v>
      </c>
      <c r="BM46" s="45">
        <v>0</v>
      </c>
      <c r="BN46" s="45">
        <v>0</v>
      </c>
      <c r="BO46" s="45">
        <v>0</v>
      </c>
      <c r="BP46" s="45">
        <v>1</v>
      </c>
      <c r="BQ46" s="45">
        <v>0</v>
      </c>
    </row>
    <row r="47" spans="1:69" ht="21.75" x14ac:dyDescent="0.2">
      <c r="A47" s="63" t="s">
        <v>153</v>
      </c>
      <c r="B47" s="64">
        <v>0</v>
      </c>
      <c r="C47" s="86"/>
      <c r="D47" s="86"/>
      <c r="E47" s="86">
        <f>SUM(E54:E54)</f>
        <v>0</v>
      </c>
      <c r="F47" s="86">
        <v>0</v>
      </c>
      <c r="G47" s="86">
        <f>SUM(G54:G54)</f>
        <v>0</v>
      </c>
      <c r="H47" s="86">
        <f>SUM(H54:H54)</f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f>SUM(N54:N54)</f>
        <v>0</v>
      </c>
      <c r="O47" s="86">
        <v>0</v>
      </c>
      <c r="P47" s="86">
        <v>0</v>
      </c>
      <c r="Q47" s="86">
        <f>SUM(Q54:Q54)</f>
        <v>0</v>
      </c>
      <c r="R47" s="86">
        <v>0</v>
      </c>
      <c r="S47" s="86">
        <v>0</v>
      </c>
      <c r="T47" s="86">
        <f>SUM(T54:T54)</f>
        <v>0</v>
      </c>
      <c r="U47" s="86">
        <v>0</v>
      </c>
      <c r="V47" s="86">
        <v>0</v>
      </c>
      <c r="W47" s="86">
        <f t="shared" ref="W47:AB47" si="15">SUM(W54:W54)</f>
        <v>0</v>
      </c>
      <c r="X47" s="86">
        <f t="shared" si="15"/>
        <v>0</v>
      </c>
      <c r="Y47" s="86">
        <f t="shared" si="15"/>
        <v>0</v>
      </c>
      <c r="Z47" s="86">
        <f t="shared" si="15"/>
        <v>0</v>
      </c>
      <c r="AA47" s="86">
        <f t="shared" si="15"/>
        <v>0</v>
      </c>
      <c r="AB47" s="86">
        <f t="shared" si="15"/>
        <v>0</v>
      </c>
      <c r="AC47" s="86">
        <v>0</v>
      </c>
      <c r="AD47" s="86">
        <v>0</v>
      </c>
      <c r="AE47" s="86">
        <f>SUM(AE54:AE54)</f>
        <v>0</v>
      </c>
      <c r="AF47" s="86">
        <f>SUM(AF54:AF54)</f>
        <v>0</v>
      </c>
      <c r="AG47" s="86">
        <v>0</v>
      </c>
      <c r="AH47" s="86">
        <f>SUM(AH54:AH54)</f>
        <v>0</v>
      </c>
      <c r="AI47" s="86">
        <f>SUM(AI54:AI54)</f>
        <v>0</v>
      </c>
      <c r="AJ47" s="63" t="s">
        <v>153</v>
      </c>
      <c r="AK47" s="64">
        <v>0</v>
      </c>
      <c r="AL47" s="101"/>
      <c r="AM47" s="101"/>
      <c r="AN47" s="86">
        <f>SUM(AN54:AN54)</f>
        <v>0</v>
      </c>
      <c r="AO47" s="86">
        <f t="shared" ref="AO47:BQ47" si="16">SUM(AO54:AO54)</f>
        <v>0</v>
      </c>
      <c r="AP47" s="86">
        <f t="shared" si="16"/>
        <v>0</v>
      </c>
      <c r="AQ47" s="86">
        <f t="shared" si="16"/>
        <v>0</v>
      </c>
      <c r="AR47" s="86">
        <f t="shared" si="16"/>
        <v>0</v>
      </c>
      <c r="AS47" s="86">
        <f t="shared" si="16"/>
        <v>0</v>
      </c>
      <c r="AT47" s="86">
        <f t="shared" si="16"/>
        <v>0</v>
      </c>
      <c r="AU47" s="86">
        <f t="shared" si="16"/>
        <v>0</v>
      </c>
      <c r="AV47" s="86">
        <f t="shared" si="16"/>
        <v>0</v>
      </c>
      <c r="AW47" s="86">
        <f t="shared" si="16"/>
        <v>0</v>
      </c>
      <c r="AX47" s="86">
        <f t="shared" si="16"/>
        <v>0</v>
      </c>
      <c r="AY47" s="86">
        <f t="shared" si="16"/>
        <v>0</v>
      </c>
      <c r="AZ47" s="86">
        <f t="shared" si="16"/>
        <v>0</v>
      </c>
      <c r="BA47" s="86">
        <f t="shared" si="16"/>
        <v>0</v>
      </c>
      <c r="BB47" s="86">
        <f t="shared" si="16"/>
        <v>0</v>
      </c>
      <c r="BC47" s="86">
        <f t="shared" si="16"/>
        <v>0</v>
      </c>
      <c r="BD47" s="86">
        <f t="shared" si="16"/>
        <v>0</v>
      </c>
      <c r="BE47" s="86">
        <f t="shared" si="16"/>
        <v>0</v>
      </c>
      <c r="BF47" s="86">
        <f t="shared" si="16"/>
        <v>0</v>
      </c>
      <c r="BG47" s="86">
        <f t="shared" si="16"/>
        <v>0</v>
      </c>
      <c r="BH47" s="86">
        <f t="shared" si="16"/>
        <v>0</v>
      </c>
      <c r="BI47" s="86">
        <f t="shared" si="16"/>
        <v>0</v>
      </c>
      <c r="BJ47" s="86">
        <f t="shared" si="16"/>
        <v>0</v>
      </c>
      <c r="BK47" s="86">
        <f t="shared" si="16"/>
        <v>0</v>
      </c>
      <c r="BL47" s="86">
        <f t="shared" si="16"/>
        <v>0</v>
      </c>
      <c r="BM47" s="86">
        <f t="shared" si="16"/>
        <v>0</v>
      </c>
      <c r="BN47" s="86">
        <f t="shared" si="16"/>
        <v>0</v>
      </c>
      <c r="BO47" s="86">
        <f t="shared" si="16"/>
        <v>0</v>
      </c>
      <c r="BP47" s="86">
        <f t="shared" si="16"/>
        <v>0</v>
      </c>
      <c r="BQ47" s="86">
        <f t="shared" si="16"/>
        <v>0</v>
      </c>
    </row>
    <row r="48" spans="1:69" x14ac:dyDescent="0.2">
      <c r="B48" s="7" t="s">
        <v>175</v>
      </c>
      <c r="L48" s="135" t="s">
        <v>176</v>
      </c>
      <c r="M48" s="135"/>
      <c r="N48" s="135"/>
      <c r="O48" s="135"/>
      <c r="P48" s="135"/>
      <c r="AB48" s="66"/>
      <c r="AC48" s="66"/>
      <c r="AD48" s="66"/>
      <c r="AE48" s="66"/>
      <c r="AF48" s="66"/>
      <c r="AG48" s="66"/>
      <c r="AH48" s="66"/>
      <c r="AI48" s="66"/>
      <c r="AK48" s="7" t="s">
        <v>175</v>
      </c>
      <c r="AU48" s="135" t="s">
        <v>176</v>
      </c>
      <c r="AV48" s="135"/>
      <c r="AW48" s="135"/>
      <c r="AX48" s="135"/>
      <c r="AY48" s="135"/>
      <c r="BJ48" s="66"/>
      <c r="BK48" s="66"/>
      <c r="BL48" s="66"/>
      <c r="BM48" s="66"/>
      <c r="BN48" s="66"/>
      <c r="BO48" s="66"/>
      <c r="BP48" s="66"/>
      <c r="BQ48" s="67"/>
    </row>
    <row r="49" spans="1:69" x14ac:dyDescent="0.2">
      <c r="B49" s="7"/>
      <c r="AB49" s="66"/>
      <c r="AC49" s="66"/>
      <c r="AD49" s="66"/>
      <c r="AE49" s="66"/>
      <c r="AF49" s="66"/>
      <c r="AG49" s="66"/>
      <c r="AH49" s="66"/>
      <c r="AI49" s="66"/>
      <c r="AK49" s="7"/>
      <c r="BJ49" s="66"/>
      <c r="BK49" s="66"/>
      <c r="BL49" s="66"/>
      <c r="BM49" s="66"/>
      <c r="BN49" s="66"/>
      <c r="BO49" s="66"/>
      <c r="BP49" s="66"/>
      <c r="BQ49" s="67"/>
    </row>
    <row r="50" spans="1:69" x14ac:dyDescent="0.2">
      <c r="B50" s="102" t="s">
        <v>170</v>
      </c>
      <c r="C50" s="102"/>
      <c r="D50" s="102"/>
      <c r="E50" s="102"/>
      <c r="F50" s="102"/>
      <c r="G50" s="102"/>
      <c r="I50" s="135" t="s">
        <v>180</v>
      </c>
      <c r="J50" s="135"/>
      <c r="K50" s="135"/>
      <c r="L50" s="135"/>
      <c r="M50" s="135" t="s">
        <v>177</v>
      </c>
      <c r="N50" s="135"/>
      <c r="O50" s="135"/>
      <c r="P50" s="135"/>
      <c r="Q50" s="135"/>
      <c r="Z50" t="s">
        <v>185</v>
      </c>
      <c r="AB50" s="66"/>
      <c r="AC50" s="66"/>
      <c r="AD50" s="66"/>
      <c r="AE50" s="66"/>
      <c r="AF50" s="66"/>
      <c r="AG50" s="66"/>
      <c r="AH50" s="66"/>
      <c r="AI50" s="66"/>
      <c r="AK50" s="102" t="s">
        <v>170</v>
      </c>
      <c r="AL50" s="102"/>
      <c r="AM50" s="102"/>
      <c r="AN50" s="102"/>
      <c r="AO50" s="102"/>
      <c r="AP50" s="102"/>
      <c r="AR50" s="135" t="s">
        <v>180</v>
      </c>
      <c r="AS50" s="135"/>
      <c r="AT50" s="135"/>
      <c r="AU50" s="135"/>
      <c r="AV50" s="135" t="s">
        <v>177</v>
      </c>
      <c r="AW50" s="135"/>
      <c r="AX50" s="135"/>
      <c r="AY50" s="135"/>
      <c r="AZ50" s="135"/>
      <c r="BJ50" s="66"/>
      <c r="BK50" s="66"/>
      <c r="BL50" s="66"/>
      <c r="BM50" s="66"/>
      <c r="BN50" s="66"/>
      <c r="BO50" s="66"/>
      <c r="BP50" s="66"/>
      <c r="BQ50" s="67"/>
    </row>
    <row r="51" spans="1:69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66"/>
      <c r="AC51" s="66"/>
      <c r="AD51" s="66"/>
      <c r="AE51" s="66"/>
      <c r="AF51" s="66"/>
      <c r="AG51" s="66"/>
      <c r="AH51" s="66"/>
      <c r="AI51" s="66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66"/>
      <c r="BK51" s="66"/>
      <c r="BL51" s="66"/>
      <c r="BM51" s="66"/>
      <c r="BN51" s="66"/>
      <c r="BO51" s="66"/>
      <c r="BP51" s="66"/>
      <c r="BQ51" s="67"/>
    </row>
    <row r="52" spans="1:69" x14ac:dyDescent="0.2">
      <c r="A52" s="7" t="s">
        <v>171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66"/>
      <c r="AC52" s="66"/>
      <c r="AD52" s="66"/>
      <c r="AE52" s="66"/>
      <c r="AF52" s="66"/>
      <c r="AG52" s="66"/>
      <c r="AH52" s="66"/>
      <c r="AI52" s="66"/>
      <c r="AJ52" s="7" t="s">
        <v>171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66"/>
      <c r="BK52" s="66"/>
      <c r="BL52" s="66"/>
      <c r="BM52" s="66"/>
      <c r="BN52" s="66"/>
      <c r="BO52" s="66"/>
      <c r="BP52" s="66"/>
      <c r="BQ52" s="67"/>
    </row>
    <row r="53" spans="1:69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</row>
    <row r="54" spans="1:69" ht="13.5" thickBot="1" x14ac:dyDescent="0.2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0"/>
    </row>
  </sheetData>
  <mergeCells count="38">
    <mergeCell ref="L48:P48"/>
    <mergeCell ref="M50:Q50"/>
    <mergeCell ref="I50:L50"/>
    <mergeCell ref="AU48:AY48"/>
    <mergeCell ref="AR50:AU50"/>
    <mergeCell ref="AV50:AZ50"/>
    <mergeCell ref="A1:AI1"/>
    <mergeCell ref="AJ1:BI1"/>
    <mergeCell ref="AJ4:BI4"/>
    <mergeCell ref="A5:A6"/>
    <mergeCell ref="B5:B6"/>
    <mergeCell ref="A2:AI2"/>
    <mergeCell ref="A3:AI3"/>
    <mergeCell ref="A4:AI4"/>
    <mergeCell ref="D5:D6"/>
    <mergeCell ref="AC5:AC6"/>
    <mergeCell ref="AJ2:BI2"/>
    <mergeCell ref="AJ3:BI3"/>
    <mergeCell ref="AX5:BF5"/>
    <mergeCell ref="R5:T5"/>
    <mergeCell ref="X5:Z5"/>
    <mergeCell ref="AJ5:AJ6"/>
    <mergeCell ref="BM5:BO5"/>
    <mergeCell ref="O5:Q5"/>
    <mergeCell ref="AA5:AB5"/>
    <mergeCell ref="AG5:AI5"/>
    <mergeCell ref="AL5:AL6"/>
    <mergeCell ref="BK5:BL5"/>
    <mergeCell ref="BG5:BJ5"/>
    <mergeCell ref="AU5:AW5"/>
    <mergeCell ref="A7:B7"/>
    <mergeCell ref="E5:N5"/>
    <mergeCell ref="AM5:AP5"/>
    <mergeCell ref="AQ5:AT5"/>
    <mergeCell ref="U5:W5"/>
    <mergeCell ref="C5:C6"/>
    <mergeCell ref="AK5:AK6"/>
    <mergeCell ref="AD5:AF5"/>
  </mergeCells>
  <phoneticPr fontId="0" type="noConversion"/>
  <pageMargins left="0.36" right="0.39370078740157483" top="0.46" bottom="0.59055118110236227" header="0" footer="0"/>
  <pageSetup paperSize="9" scale="73" orientation="landscape" horizontalDpi="300" verticalDpi="300" r:id="rId1"/>
  <headerFooter alignWithMargins="0"/>
  <rowBreaks count="1" manualBreakCount="1">
    <brk id="31" max="68" man="1"/>
  </rowBreaks>
  <colBreaks count="2" manualBreakCount="2">
    <brk id="36" max="57" man="1"/>
    <brk id="69" max="59" man="1"/>
  </colBreaks>
  <ignoredErrors>
    <ignoredError sqref="AC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здания</vt:lpstr>
      <vt:lpstr>Лист2</vt:lpstr>
      <vt:lpstr>Лист3</vt:lpstr>
      <vt:lpstr>здания!Область_печати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Usr</cp:lastModifiedBy>
  <cp:lastPrinted>2019-01-22T10:30:15Z</cp:lastPrinted>
  <dcterms:created xsi:type="dcterms:W3CDTF">1996-10-08T23:32:33Z</dcterms:created>
  <dcterms:modified xsi:type="dcterms:W3CDTF">2020-01-16T06:29:09Z</dcterms:modified>
</cp:coreProperties>
</file>