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15300" windowHeight="8496" activeTab="1"/>
  </bookViews>
  <sheets>
    <sheet name="Лист1" sheetId="1" r:id="rId1"/>
    <sheet name="ДШИ + 5" sheetId="2" r:id="rId2"/>
  </sheets>
  <calcPr calcId="144525"/>
</workbook>
</file>

<file path=xl/calcChain.xml><?xml version="1.0" encoding="utf-8"?>
<calcChain xmlns="http://schemas.openxmlformats.org/spreadsheetml/2006/main">
  <c r="R27" i="2" l="1"/>
  <c r="G24" i="2" l="1"/>
  <c r="H24" i="2"/>
  <c r="F24" i="2"/>
  <c r="G22" i="2"/>
  <c r="H22" i="2"/>
  <c r="G23" i="2"/>
  <c r="H23" i="2"/>
  <c r="F23" i="2"/>
  <c r="F22" i="2"/>
  <c r="G21" i="2"/>
  <c r="H21" i="2"/>
  <c r="F21" i="2"/>
  <c r="G20" i="2"/>
  <c r="H20" i="2"/>
  <c r="F20" i="2"/>
  <c r="R24" i="2"/>
  <c r="R23" i="2"/>
  <c r="R22" i="2"/>
  <c r="R21" i="2"/>
  <c r="Q20" i="2"/>
  <c r="R20" i="2"/>
  <c r="N25" i="2"/>
  <c r="G27" i="2"/>
  <c r="H27" i="2"/>
  <c r="F27" i="2"/>
  <c r="H17" i="2"/>
  <c r="G17" i="2"/>
  <c r="H16" i="2"/>
  <c r="G16" i="2"/>
  <c r="P12" i="2"/>
  <c r="N30" i="2" l="1"/>
  <c r="M30" i="2"/>
  <c r="L30" i="2"/>
  <c r="K30" i="2"/>
  <c r="J30" i="2"/>
  <c r="L25" i="2" l="1"/>
  <c r="M25" i="2"/>
  <c r="J25" i="2"/>
  <c r="I25" i="2"/>
  <c r="K25" i="2"/>
  <c r="R17" i="2"/>
  <c r="R16" i="2"/>
  <c r="R13" i="2"/>
  <c r="R12" i="2"/>
  <c r="R9" i="2"/>
  <c r="R8" i="2"/>
  <c r="R25" i="2" l="1"/>
  <c r="Q22" i="2"/>
  <c r="Q23" i="2"/>
  <c r="Q24" i="2"/>
  <c r="P22" i="2"/>
  <c r="P23" i="2"/>
  <c r="P24" i="2"/>
  <c r="I30" i="2"/>
  <c r="R30" i="2"/>
  <c r="Q27" i="2"/>
  <c r="Q30" i="2" s="1"/>
  <c r="P27" i="2"/>
  <c r="P30" i="2" s="1"/>
  <c r="Q21" i="2"/>
  <c r="P21" i="2"/>
  <c r="P20" i="2"/>
  <c r="N18" i="2"/>
  <c r="M18" i="2"/>
  <c r="L18" i="2"/>
  <c r="K18" i="2"/>
  <c r="J18" i="2"/>
  <c r="I18" i="2"/>
  <c r="Q17" i="2"/>
  <c r="P17" i="2"/>
  <c r="R18" i="2"/>
  <c r="Q16" i="2"/>
  <c r="P16" i="2"/>
  <c r="N14" i="2"/>
  <c r="M14" i="2"/>
  <c r="L14" i="2"/>
  <c r="K14" i="2"/>
  <c r="J14" i="2"/>
  <c r="I14" i="2"/>
  <c r="Q13" i="2"/>
  <c r="P13" i="2"/>
  <c r="P14" i="2" s="1"/>
  <c r="R14" i="2"/>
  <c r="Q12" i="2"/>
  <c r="N10" i="2"/>
  <c r="M10" i="2"/>
  <c r="L10" i="2"/>
  <c r="K10" i="2"/>
  <c r="J10" i="2"/>
  <c r="I10" i="2"/>
  <c r="Q9" i="2"/>
  <c r="P9" i="2"/>
  <c r="R10" i="2"/>
  <c r="Q8" i="2"/>
  <c r="P8" i="2"/>
  <c r="P10" i="2" l="1"/>
  <c r="L31" i="2"/>
  <c r="N31" i="2"/>
  <c r="I31" i="2"/>
  <c r="P18" i="2"/>
  <c r="P25" i="2"/>
  <c r="J31" i="2"/>
  <c r="Q25" i="2"/>
  <c r="K31" i="2"/>
  <c r="R31" i="2"/>
  <c r="M31" i="2"/>
  <c r="Q10" i="2"/>
  <c r="Q14" i="2"/>
  <c r="Q18" i="2"/>
  <c r="Q7" i="1"/>
  <c r="R19" i="1"/>
  <c r="P31" i="2" l="1"/>
  <c r="Q31" i="2"/>
  <c r="P23" i="1"/>
  <c r="P20" i="1"/>
  <c r="P19" i="1"/>
  <c r="P16" i="1"/>
  <c r="P15" i="1"/>
  <c r="P12" i="1"/>
  <c r="P11" i="1"/>
  <c r="P8" i="1"/>
  <c r="P7" i="1"/>
  <c r="I21" i="1" l="1"/>
  <c r="P21" i="1"/>
  <c r="I26" i="1"/>
  <c r="P26" i="1"/>
  <c r="J17" i="1"/>
  <c r="K17" i="1"/>
  <c r="L17" i="1"/>
  <c r="M17" i="1"/>
  <c r="N17" i="1"/>
  <c r="I17" i="1"/>
  <c r="I13" i="1"/>
  <c r="P13" i="1"/>
  <c r="R23" i="1" l="1"/>
  <c r="R26" i="1" s="1"/>
  <c r="Q23" i="1"/>
  <c r="Q26" i="1" s="1"/>
  <c r="M26" i="1"/>
  <c r="R20" i="1"/>
  <c r="Q20" i="1"/>
  <c r="Q19" i="1"/>
  <c r="N21" i="1"/>
  <c r="M21" i="1"/>
  <c r="K21" i="1"/>
  <c r="J21" i="1"/>
  <c r="P17" i="1"/>
  <c r="Q16" i="1"/>
  <c r="R16" i="1"/>
  <c r="R15" i="1"/>
  <c r="Q15" i="1"/>
  <c r="N13" i="1"/>
  <c r="R12" i="1"/>
  <c r="R11" i="1"/>
  <c r="Q12" i="1"/>
  <c r="Q11" i="1"/>
  <c r="K13" i="1"/>
  <c r="L13" i="1"/>
  <c r="M13" i="1"/>
  <c r="J13" i="1"/>
  <c r="R8" i="1"/>
  <c r="R7" i="1"/>
  <c r="Q8" i="1"/>
  <c r="Q9" i="1" s="1"/>
  <c r="J9" i="1"/>
  <c r="K9" i="1"/>
  <c r="L9" i="1"/>
  <c r="M9" i="1"/>
  <c r="N9" i="1"/>
  <c r="I9" i="1"/>
  <c r="I27" i="1" s="1"/>
  <c r="P9" i="1"/>
  <c r="P27" i="1" s="1"/>
  <c r="R9" i="1" l="1"/>
  <c r="R13" i="1"/>
  <c r="K27" i="1"/>
  <c r="J27" i="1"/>
  <c r="Q13" i="1"/>
  <c r="N27" i="1"/>
  <c r="M27" i="1"/>
  <c r="R17" i="1"/>
  <c r="Q17" i="1"/>
  <c r="R21" i="1"/>
  <c r="Q21" i="1"/>
  <c r="L27" i="1"/>
  <c r="R27" i="1" l="1"/>
  <c r="Q27" i="1"/>
</calcChain>
</file>

<file path=xl/sharedStrings.xml><?xml version="1.0" encoding="utf-8"?>
<sst xmlns="http://schemas.openxmlformats.org/spreadsheetml/2006/main" count="101" uniqueCount="37">
  <si>
    <t>№</t>
  </si>
  <si>
    <t>Наименование услуги</t>
  </si>
  <si>
    <t>Количество потребителей услуги</t>
  </si>
  <si>
    <t>Базовый норматив затрат</t>
  </si>
  <si>
    <t xml:space="preserve"> Сумма субсидий по базовому нормативу (тыс.руб)</t>
  </si>
  <si>
    <t>Затраты на уплату налогов (тыс.руб)</t>
  </si>
  <si>
    <t>Затраты на содержание имущества, не используемого для оказания муниципальных услуг и для общехозяйственных нужд (тыс.руб)</t>
  </si>
  <si>
    <t>Сумма субсидий на выполнение муниципального задания (тыс. руб)</t>
  </si>
  <si>
    <t>МБУК «ВРИКМ»</t>
  </si>
  <si>
    <t>-</t>
  </si>
  <si>
    <t>Всего</t>
  </si>
  <si>
    <t>МБУК «ЦМБС»</t>
  </si>
  <si>
    <t>МБУК «ЦМКС»</t>
  </si>
  <si>
    <t>МБУ ДО «ДШИ»</t>
  </si>
  <si>
    <t>МБУ ДО «ДЮСШ «Арефино»</t>
  </si>
  <si>
    <t>Итого</t>
  </si>
  <si>
    <t>Исполниталь
Щукина И.В.
6-15-09</t>
  </si>
  <si>
    <t>Публичный показ музейных предметов, музейных коллекций</t>
  </si>
  <si>
    <t>Формирование, учет, изучение, обеспечение физического сохранения и безопасности музейных предметов, музейных коллекций</t>
  </si>
  <si>
    <t xml:space="preserve">1 970  </t>
  </si>
  <si>
    <t>Библиотечное, библиографическое и информационное обслуживание пользователей библиотек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</si>
  <si>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</si>
  <si>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 xml:space="preserve">120 000 </t>
  </si>
  <si>
    <t xml:space="preserve">2 000 </t>
  </si>
  <si>
    <t>Организация деятельности клубных формирований и формирований самодеятельного народного творчества</t>
  </si>
  <si>
    <t>Показ (организация показа) концертов и концертных программ</t>
  </si>
  <si>
    <t>Реализация дополнительных общеразвивающих программ</t>
  </si>
  <si>
    <t>Реализация дополнительных общеобразовательных предпрофессиональных программ в области искусств</t>
  </si>
  <si>
    <t>Проведение занятий физкультурно-спортивной направленности по месту проживания граждан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</si>
  <si>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</si>
  <si>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(Духовые и ударные инструменты)</t>
  </si>
  <si>
    <t>Исполнитель
Щукина И.В.
6-15-09</t>
  </si>
  <si>
    <t>Библиотечное, библиографическое и информационное обслуживание пользователей библиотеки</t>
  </si>
  <si>
    <t>Показ (организация показа) концертных программ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</si>
  <si>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</si>
  <si>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(Фортепиано)</t>
  </si>
  <si>
    <t>Приложение 1 к приказу Отдела культуры № 30 от  21.02.2019 г. "О внесении изменений в нормативные  затраты на оказание муниципальных услуг (работ) в учреждениями подведомственных Отделу культуры"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</si>
</sst>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7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20">
    <xf numFmtId="0" fontId="0" fillId="0" borderId="0" xfId="0"/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164" fontId="3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165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9" fontId="0" fillId="0" borderId="0" xfId="0" applyNumberFormat="1"/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0" xfId="0" applyFill="1"/>
    <xf numFmtId="3" fontId="3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164" fontId="0" fillId="2" borderId="9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2" fontId="4" fillId="0" borderId="0" xfId="0" applyNumberFormat="1" applyFont="1" applyAlignment="1">
      <alignment vertical="top" wrapText="1"/>
    </xf>
    <xf numFmtId="2" fontId="0" fillId="0" borderId="0" xfId="0" applyNumberFormat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3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/>
    <xf numFmtId="0" fontId="0" fillId="2" borderId="5" xfId="0" applyFill="1" applyBorder="1" applyAlignment="1"/>
    <xf numFmtId="0" fontId="0" fillId="2" borderId="15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0" fillId="2" borderId="0" xfId="0" applyFill="1" applyAlignment="1"/>
    <xf numFmtId="0" fontId="0" fillId="2" borderId="9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6" xfId="0" applyFill="1" applyBorder="1" applyAlignment="1"/>
    <xf numFmtId="0" fontId="0" fillId="2" borderId="3" xfId="0" applyFill="1" applyBorder="1" applyAlignment="1"/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13" zoomScale="60" zoomScaleNormal="60" workbookViewId="0">
      <selection activeCell="A13" sqref="A1:XFD1048576"/>
    </sheetView>
  </sheetViews>
  <sheetFormatPr defaultRowHeight="14.4" x14ac:dyDescent="0.3"/>
  <cols>
    <col min="1" max="1" width="3.44140625" customWidth="1"/>
    <col min="2" max="2" width="26.33203125" customWidth="1"/>
    <col min="3" max="3" width="9.44140625" customWidth="1"/>
    <col min="4" max="4" width="9.6640625" customWidth="1"/>
    <col min="5" max="5" width="9.44140625" customWidth="1"/>
    <col min="6" max="6" width="12.109375" customWidth="1"/>
    <col min="7" max="7" width="11.5546875" customWidth="1"/>
    <col min="8" max="8" width="12" customWidth="1"/>
    <col min="9" max="9" width="10.6640625" customWidth="1"/>
    <col min="10" max="10" width="10.109375" customWidth="1"/>
    <col min="11" max="11" width="10.88671875" customWidth="1"/>
    <col min="12" max="13" width="9.44140625" customWidth="1"/>
    <col min="14" max="14" width="12.109375" customWidth="1"/>
    <col min="15" max="15" width="19.6640625" customWidth="1"/>
    <col min="16" max="16" width="12" customWidth="1"/>
    <col min="17" max="17" width="11.33203125" customWidth="1"/>
    <col min="18" max="18" width="15.5546875" customWidth="1"/>
    <col min="19" max="19" width="14.88671875" customWidth="1"/>
  </cols>
  <sheetData>
    <row r="1" spans="1:18" ht="34.950000000000003" customHeight="1" x14ac:dyDescent="0.3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4"/>
      <c r="O1" s="14"/>
      <c r="P1" s="14"/>
      <c r="Q1" s="14"/>
      <c r="R1" s="14"/>
    </row>
    <row r="2" spans="1:18" ht="34.950000000000003" customHeight="1" thickBot="1" x14ac:dyDescent="0.3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51.80000000000001" customHeight="1" x14ac:dyDescent="0.3">
      <c r="A3" s="56" t="s">
        <v>0</v>
      </c>
      <c r="B3" s="42" t="s">
        <v>1</v>
      </c>
      <c r="C3" s="42" t="s">
        <v>2</v>
      </c>
      <c r="D3" s="43"/>
      <c r="E3" s="44"/>
      <c r="F3" s="42" t="s">
        <v>3</v>
      </c>
      <c r="G3" s="43"/>
      <c r="H3" s="44"/>
      <c r="I3" s="42" t="s">
        <v>4</v>
      </c>
      <c r="J3" s="43"/>
      <c r="K3" s="44"/>
      <c r="L3" s="42" t="s">
        <v>5</v>
      </c>
      <c r="M3" s="43"/>
      <c r="N3" s="44"/>
      <c r="O3" s="56" t="s">
        <v>6</v>
      </c>
      <c r="P3" s="42" t="s">
        <v>7</v>
      </c>
      <c r="Q3" s="43"/>
      <c r="R3" s="44"/>
    </row>
    <row r="4" spans="1:18" ht="6" customHeight="1" thickBot="1" x14ac:dyDescent="0.35">
      <c r="A4" s="52"/>
      <c r="B4" s="58"/>
      <c r="C4" s="45"/>
      <c r="D4" s="46"/>
      <c r="E4" s="47"/>
      <c r="F4" s="59"/>
      <c r="G4" s="60"/>
      <c r="H4" s="61"/>
      <c r="I4" s="59"/>
      <c r="J4" s="60"/>
      <c r="K4" s="61"/>
      <c r="L4" s="45"/>
      <c r="M4" s="46"/>
      <c r="N4" s="47"/>
      <c r="O4" s="53"/>
      <c r="P4" s="45"/>
      <c r="Q4" s="46"/>
      <c r="R4" s="47"/>
    </row>
    <row r="5" spans="1:18" ht="19.95" customHeight="1" thickBot="1" x14ac:dyDescent="0.35">
      <c r="A5" s="57"/>
      <c r="B5" s="45"/>
      <c r="C5" s="9">
        <v>2018</v>
      </c>
      <c r="D5" s="8">
        <v>2019</v>
      </c>
      <c r="E5" s="9">
        <v>2020</v>
      </c>
      <c r="F5" s="9">
        <v>2018</v>
      </c>
      <c r="G5" s="9">
        <v>2019</v>
      </c>
      <c r="H5" s="9">
        <v>2020</v>
      </c>
      <c r="I5" s="9">
        <v>2018</v>
      </c>
      <c r="J5" s="9">
        <v>2019</v>
      </c>
      <c r="K5" s="9">
        <v>2020</v>
      </c>
      <c r="L5" s="9">
        <v>2018</v>
      </c>
      <c r="M5" s="9">
        <v>2019</v>
      </c>
      <c r="N5" s="9">
        <v>2020</v>
      </c>
      <c r="O5" s="8"/>
      <c r="P5" s="9">
        <v>2018</v>
      </c>
      <c r="Q5" s="8">
        <v>2019</v>
      </c>
      <c r="R5" s="9">
        <v>2020</v>
      </c>
    </row>
    <row r="6" spans="1:18" ht="16.2" thickBot="1" x14ac:dyDescent="0.35">
      <c r="A6" s="68" t="s">
        <v>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70"/>
    </row>
    <row r="7" spans="1:18" ht="66.599999999999994" customHeight="1" thickBot="1" x14ac:dyDescent="0.35">
      <c r="A7" s="1">
        <v>1</v>
      </c>
      <c r="B7" s="2" t="s">
        <v>17</v>
      </c>
      <c r="C7" s="10">
        <v>4600</v>
      </c>
      <c r="D7" s="10">
        <v>4700</v>
      </c>
      <c r="E7" s="10">
        <v>4800</v>
      </c>
      <c r="F7" s="17">
        <v>128.1</v>
      </c>
      <c r="G7" s="17">
        <v>145.94999999999999</v>
      </c>
      <c r="H7" s="13">
        <v>154</v>
      </c>
      <c r="I7" s="13">
        <v>589.20000000000005</v>
      </c>
      <c r="J7" s="13">
        <v>686</v>
      </c>
      <c r="K7" s="13">
        <v>739</v>
      </c>
      <c r="L7" s="13">
        <v>2.5</v>
      </c>
      <c r="M7" s="17">
        <v>5.65</v>
      </c>
      <c r="N7" s="18">
        <v>6.25</v>
      </c>
      <c r="O7" s="17" t="s">
        <v>9</v>
      </c>
      <c r="P7" s="16">
        <f t="shared" ref="P7:R8" si="0">I7+L7</f>
        <v>591.70000000000005</v>
      </c>
      <c r="Q7" s="17">
        <f t="shared" si="0"/>
        <v>691.65</v>
      </c>
      <c r="R7" s="18">
        <f t="shared" si="0"/>
        <v>745.25</v>
      </c>
    </row>
    <row r="8" spans="1:18" ht="100.2" customHeight="1" thickBot="1" x14ac:dyDescent="0.35">
      <c r="A8" s="1">
        <v>2</v>
      </c>
      <c r="B8" s="2" t="s">
        <v>18</v>
      </c>
      <c r="C8" s="10" t="s">
        <v>19</v>
      </c>
      <c r="D8" s="10">
        <v>1985</v>
      </c>
      <c r="E8" s="10">
        <v>2000</v>
      </c>
      <c r="F8" s="17">
        <v>299.10000000000002</v>
      </c>
      <c r="G8" s="17">
        <v>345.6</v>
      </c>
      <c r="H8" s="17">
        <v>369.5</v>
      </c>
      <c r="I8" s="13">
        <v>589.20000000000005</v>
      </c>
      <c r="J8" s="13">
        <v>686</v>
      </c>
      <c r="K8" s="13">
        <v>739</v>
      </c>
      <c r="L8" s="13">
        <v>2.5</v>
      </c>
      <c r="M8" s="17">
        <v>5.65</v>
      </c>
      <c r="N8" s="18">
        <v>6.25</v>
      </c>
      <c r="O8" s="17" t="s">
        <v>9</v>
      </c>
      <c r="P8" s="16">
        <f t="shared" si="0"/>
        <v>591.70000000000005</v>
      </c>
      <c r="Q8" s="17">
        <f t="shared" si="0"/>
        <v>691.65</v>
      </c>
      <c r="R8" s="18">
        <f t="shared" si="0"/>
        <v>745.25</v>
      </c>
    </row>
    <row r="9" spans="1:18" ht="16.2" thickBot="1" x14ac:dyDescent="0.35">
      <c r="A9" s="1"/>
      <c r="B9" s="4" t="s">
        <v>10</v>
      </c>
      <c r="C9" s="4"/>
      <c r="D9" s="4"/>
      <c r="E9" s="5"/>
      <c r="F9" s="5"/>
      <c r="G9" s="5"/>
      <c r="H9" s="5"/>
      <c r="I9" s="7">
        <f>I7+I8</f>
        <v>1178.4000000000001</v>
      </c>
      <c r="J9" s="7">
        <f t="shared" ref="J9:N9" si="1">J7+J8</f>
        <v>1372</v>
      </c>
      <c r="K9" s="7">
        <f t="shared" si="1"/>
        <v>1478</v>
      </c>
      <c r="L9" s="7">
        <f t="shared" si="1"/>
        <v>5</v>
      </c>
      <c r="M9" s="7">
        <f t="shared" si="1"/>
        <v>11.3</v>
      </c>
      <c r="N9" s="7">
        <f t="shared" si="1"/>
        <v>12.5</v>
      </c>
      <c r="O9" s="5" t="s">
        <v>9</v>
      </c>
      <c r="P9" s="7">
        <f>P7+P8</f>
        <v>1183.4000000000001</v>
      </c>
      <c r="Q9" s="7">
        <f t="shared" ref="Q9:R9" si="2">Q7+Q8</f>
        <v>1383.3</v>
      </c>
      <c r="R9" s="7">
        <f t="shared" si="2"/>
        <v>1490.5</v>
      </c>
    </row>
    <row r="10" spans="1:18" ht="16.2" thickBot="1" x14ac:dyDescent="0.35">
      <c r="A10" s="68" t="s">
        <v>11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</row>
    <row r="11" spans="1:18" ht="82.2" customHeight="1" thickBot="1" x14ac:dyDescent="0.35">
      <c r="A11" s="1">
        <v>3</v>
      </c>
      <c r="B11" s="2" t="s">
        <v>20</v>
      </c>
      <c r="C11" s="3" t="s">
        <v>22</v>
      </c>
      <c r="D11" s="3" t="s">
        <v>22</v>
      </c>
      <c r="E11" s="3" t="s">
        <v>22</v>
      </c>
      <c r="F11" s="17">
        <v>83.81</v>
      </c>
      <c r="G11" s="18">
        <v>81.95</v>
      </c>
      <c r="H11" s="19">
        <v>84.69</v>
      </c>
      <c r="I11" s="13">
        <v>10057.299999999999</v>
      </c>
      <c r="J11" s="13">
        <v>9834.2000000000007</v>
      </c>
      <c r="K11" s="13">
        <v>10162.9</v>
      </c>
      <c r="L11" s="13">
        <v>16.8</v>
      </c>
      <c r="M11" s="13">
        <v>42</v>
      </c>
      <c r="N11" s="13">
        <v>42</v>
      </c>
      <c r="O11" s="17" t="s">
        <v>9</v>
      </c>
      <c r="P11" s="13">
        <f t="shared" ref="P11:R12" si="3">I11+L11</f>
        <v>10074.099999999999</v>
      </c>
      <c r="Q11" s="13">
        <f t="shared" si="3"/>
        <v>9876.2000000000007</v>
      </c>
      <c r="R11" s="20">
        <f t="shared" si="3"/>
        <v>10204.9</v>
      </c>
    </row>
    <row r="12" spans="1:18" ht="105" customHeight="1" thickBot="1" x14ac:dyDescent="0.35">
      <c r="A12" s="1">
        <v>4</v>
      </c>
      <c r="B12" s="2" t="s">
        <v>21</v>
      </c>
      <c r="C12" s="3" t="s">
        <v>23</v>
      </c>
      <c r="D12" s="3" t="s">
        <v>23</v>
      </c>
      <c r="E12" s="3" t="s">
        <v>23</v>
      </c>
      <c r="F12" s="13">
        <v>3352.45</v>
      </c>
      <c r="G12" s="13">
        <v>3275.55</v>
      </c>
      <c r="H12" s="20">
        <v>3385.2</v>
      </c>
      <c r="I12" s="13">
        <v>6704.9</v>
      </c>
      <c r="J12" s="13">
        <v>6551.1</v>
      </c>
      <c r="K12" s="13">
        <v>6770.3</v>
      </c>
      <c r="L12" s="13">
        <v>11.2</v>
      </c>
      <c r="M12" s="13">
        <v>33</v>
      </c>
      <c r="N12" s="13">
        <v>33</v>
      </c>
      <c r="O12" s="17" t="s">
        <v>9</v>
      </c>
      <c r="P12" s="13">
        <f t="shared" si="3"/>
        <v>6716.0999999999995</v>
      </c>
      <c r="Q12" s="13">
        <f t="shared" si="3"/>
        <v>6584.1</v>
      </c>
      <c r="R12" s="20">
        <f t="shared" si="3"/>
        <v>6803.3</v>
      </c>
    </row>
    <row r="13" spans="1:18" ht="16.2" thickBot="1" x14ac:dyDescent="0.35">
      <c r="A13" s="1"/>
      <c r="B13" s="4" t="s">
        <v>10</v>
      </c>
      <c r="C13" s="4"/>
      <c r="D13" s="4"/>
      <c r="E13" s="5"/>
      <c r="F13" s="5"/>
      <c r="G13" s="5"/>
      <c r="H13" s="5"/>
      <c r="I13" s="7">
        <f>I11+I12</f>
        <v>16762.199999999997</v>
      </c>
      <c r="J13" s="7">
        <f>J11+J12</f>
        <v>16385.300000000003</v>
      </c>
      <c r="K13" s="7">
        <f t="shared" ref="K13:N13" si="4">K11+K12</f>
        <v>16933.2</v>
      </c>
      <c r="L13" s="7">
        <f t="shared" si="4"/>
        <v>28</v>
      </c>
      <c r="M13" s="7">
        <f t="shared" si="4"/>
        <v>75</v>
      </c>
      <c r="N13" s="7">
        <f t="shared" si="4"/>
        <v>75</v>
      </c>
      <c r="O13" s="5" t="s">
        <v>9</v>
      </c>
      <c r="P13" s="7">
        <f>P11+P12</f>
        <v>16790.199999999997</v>
      </c>
      <c r="Q13" s="7">
        <f>Q11+Q12</f>
        <v>16460.300000000003</v>
      </c>
      <c r="R13" s="7">
        <f>R11+R12</f>
        <v>17008.2</v>
      </c>
    </row>
    <row r="14" spans="1:18" ht="16.2" thickBot="1" x14ac:dyDescent="0.35">
      <c r="A14" s="68" t="s">
        <v>12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70"/>
    </row>
    <row r="15" spans="1:18" ht="88.95" customHeight="1" thickBot="1" x14ac:dyDescent="0.35">
      <c r="A15" s="1">
        <v>5</v>
      </c>
      <c r="B15" s="2" t="s">
        <v>24</v>
      </c>
      <c r="C15" s="3">
        <v>165</v>
      </c>
      <c r="D15" s="3">
        <v>168</v>
      </c>
      <c r="E15" s="3">
        <v>171</v>
      </c>
      <c r="F15" s="13">
        <v>165554.5</v>
      </c>
      <c r="G15" s="13">
        <v>166416.70000000001</v>
      </c>
      <c r="H15" s="13">
        <v>170295</v>
      </c>
      <c r="I15" s="13">
        <v>27316.5</v>
      </c>
      <c r="J15" s="13">
        <v>27958</v>
      </c>
      <c r="K15" s="18">
        <v>29120.45</v>
      </c>
      <c r="L15" s="13">
        <v>153.30000000000001</v>
      </c>
      <c r="M15" s="13">
        <v>305</v>
      </c>
      <c r="N15" s="13">
        <v>305</v>
      </c>
      <c r="O15" s="17" t="s">
        <v>9</v>
      </c>
      <c r="P15" s="13">
        <f t="shared" ref="P15:R16" si="5">I15+L15</f>
        <v>27469.8</v>
      </c>
      <c r="Q15" s="13">
        <f t="shared" si="5"/>
        <v>28263</v>
      </c>
      <c r="R15" s="18">
        <f t="shared" si="5"/>
        <v>29425.45</v>
      </c>
    </row>
    <row r="16" spans="1:18" ht="51" customHeight="1" thickBot="1" x14ac:dyDescent="0.35">
      <c r="A16" s="1">
        <v>6</v>
      </c>
      <c r="B16" s="2" t="s">
        <v>25</v>
      </c>
      <c r="C16" s="10">
        <v>49500</v>
      </c>
      <c r="D16" s="10">
        <v>51500</v>
      </c>
      <c r="E16" s="10">
        <v>52250</v>
      </c>
      <c r="F16" s="17">
        <v>236.5</v>
      </c>
      <c r="G16" s="17">
        <v>232.57</v>
      </c>
      <c r="H16" s="17">
        <v>238.8</v>
      </c>
      <c r="I16" s="13">
        <v>11707</v>
      </c>
      <c r="J16" s="13">
        <v>11977.7</v>
      </c>
      <c r="K16" s="13">
        <v>12475.9</v>
      </c>
      <c r="L16" s="13">
        <v>65.7</v>
      </c>
      <c r="M16" s="13">
        <v>135</v>
      </c>
      <c r="N16" s="13">
        <v>135</v>
      </c>
      <c r="O16" s="17" t="s">
        <v>9</v>
      </c>
      <c r="P16" s="13">
        <f t="shared" si="5"/>
        <v>11772.7</v>
      </c>
      <c r="Q16" s="13">
        <f t="shared" si="5"/>
        <v>12112.7</v>
      </c>
      <c r="R16" s="13">
        <f t="shared" si="5"/>
        <v>12610.9</v>
      </c>
    </row>
    <row r="17" spans="1:19" ht="16.2" thickBot="1" x14ac:dyDescent="0.35">
      <c r="A17" s="1"/>
      <c r="B17" s="4" t="s">
        <v>10</v>
      </c>
      <c r="C17" s="4"/>
      <c r="D17" s="4"/>
      <c r="E17" s="3"/>
      <c r="F17" s="3"/>
      <c r="G17" s="3"/>
      <c r="H17" s="3"/>
      <c r="I17" s="7">
        <f>I15+I16</f>
        <v>39023.5</v>
      </c>
      <c r="J17" s="7">
        <f t="shared" ref="J17:N17" si="6">J15+J16</f>
        <v>39935.699999999997</v>
      </c>
      <c r="K17" s="7">
        <f t="shared" si="6"/>
        <v>41596.35</v>
      </c>
      <c r="L17" s="7">
        <f t="shared" si="6"/>
        <v>219</v>
      </c>
      <c r="M17" s="7">
        <f t="shared" si="6"/>
        <v>440</v>
      </c>
      <c r="N17" s="7">
        <f t="shared" si="6"/>
        <v>440</v>
      </c>
      <c r="O17" s="5" t="s">
        <v>9</v>
      </c>
      <c r="P17" s="7">
        <f>P15+P16</f>
        <v>39242.5</v>
      </c>
      <c r="Q17" s="7">
        <f>Q15+Q16</f>
        <v>40375.699999999997</v>
      </c>
      <c r="R17" s="6">
        <f>R15+R16</f>
        <v>42036.35</v>
      </c>
    </row>
    <row r="18" spans="1:19" ht="16.2" thickBot="1" x14ac:dyDescent="0.35">
      <c r="A18" s="68" t="s">
        <v>13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</row>
    <row r="19" spans="1:19" ht="70.2" customHeight="1" thickBot="1" x14ac:dyDescent="0.35">
      <c r="A19" s="1">
        <v>7</v>
      </c>
      <c r="B19" s="2" t="s">
        <v>26</v>
      </c>
      <c r="C19" s="3">
        <v>86</v>
      </c>
      <c r="D19" s="3">
        <v>76</v>
      </c>
      <c r="E19" s="3">
        <v>69</v>
      </c>
      <c r="F19" s="13">
        <v>50781.4</v>
      </c>
      <c r="G19" s="13">
        <v>62667.1</v>
      </c>
      <c r="H19" s="13">
        <v>68347.8</v>
      </c>
      <c r="I19" s="13">
        <v>4367.2</v>
      </c>
      <c r="J19" s="13">
        <v>4762.7</v>
      </c>
      <c r="K19" s="13">
        <v>4716</v>
      </c>
      <c r="L19" s="13">
        <v>8.1</v>
      </c>
      <c r="M19" s="17">
        <v>16.2</v>
      </c>
      <c r="N19" s="17">
        <v>16.2</v>
      </c>
      <c r="O19" s="17" t="s">
        <v>9</v>
      </c>
      <c r="P19" s="13">
        <f t="shared" ref="P19:R20" si="7">I19+L19</f>
        <v>4375.3</v>
      </c>
      <c r="Q19" s="13">
        <f t="shared" si="7"/>
        <v>4778.8999999999996</v>
      </c>
      <c r="R19" s="13">
        <f t="shared" si="7"/>
        <v>4732.2</v>
      </c>
      <c r="S19" s="15"/>
    </row>
    <row r="20" spans="1:19" ht="105" customHeight="1" thickBot="1" x14ac:dyDescent="0.35">
      <c r="A20" s="1">
        <v>8</v>
      </c>
      <c r="B20" s="2" t="s">
        <v>27</v>
      </c>
      <c r="C20" s="3">
        <v>91</v>
      </c>
      <c r="D20" s="3">
        <v>101</v>
      </c>
      <c r="E20" s="3">
        <v>108</v>
      </c>
      <c r="F20" s="13">
        <v>58626</v>
      </c>
      <c r="G20" s="13">
        <v>57635.6</v>
      </c>
      <c r="H20" s="13">
        <v>53371.3</v>
      </c>
      <c r="I20" s="13">
        <v>5337.7</v>
      </c>
      <c r="J20" s="13">
        <v>5821.2</v>
      </c>
      <c r="K20" s="13">
        <v>5764.1</v>
      </c>
      <c r="L20" s="13">
        <v>9.9</v>
      </c>
      <c r="M20" s="17">
        <v>19.8</v>
      </c>
      <c r="N20" s="17">
        <v>19.8</v>
      </c>
      <c r="O20" s="17" t="s">
        <v>9</v>
      </c>
      <c r="P20" s="13">
        <f t="shared" si="7"/>
        <v>5347.5999999999995</v>
      </c>
      <c r="Q20" s="13">
        <f t="shared" si="7"/>
        <v>5841</v>
      </c>
      <c r="R20" s="13">
        <f t="shared" si="7"/>
        <v>5783.9000000000005</v>
      </c>
      <c r="S20" s="15"/>
    </row>
    <row r="21" spans="1:19" ht="16.2" thickBot="1" x14ac:dyDescent="0.35">
      <c r="A21" s="1"/>
      <c r="B21" s="4" t="s">
        <v>10</v>
      </c>
      <c r="C21" s="4"/>
      <c r="D21" s="4"/>
      <c r="E21" s="5"/>
      <c r="F21" s="5"/>
      <c r="G21" s="5"/>
      <c r="H21" s="5"/>
      <c r="I21" s="7">
        <f>I19+I20</f>
        <v>9704.9</v>
      </c>
      <c r="J21" s="7">
        <f>J19+J20</f>
        <v>10583.9</v>
      </c>
      <c r="K21" s="7">
        <f>K19+K20</f>
        <v>10480.1</v>
      </c>
      <c r="L21" s="7">
        <v>35</v>
      </c>
      <c r="M21" s="7">
        <f>M19+M20</f>
        <v>36</v>
      </c>
      <c r="N21" s="7">
        <f>N19+N20</f>
        <v>36</v>
      </c>
      <c r="O21" s="5"/>
      <c r="P21" s="6">
        <f>P19+P20</f>
        <v>9722.9</v>
      </c>
      <c r="Q21" s="7">
        <f>Q19+Q20</f>
        <v>10619.9</v>
      </c>
      <c r="R21" s="7">
        <f>R19+R20</f>
        <v>10516.1</v>
      </c>
    </row>
    <row r="22" spans="1:19" ht="16.2" thickBot="1" x14ac:dyDescent="0.35">
      <c r="A22" s="68" t="s">
        <v>14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</row>
    <row r="23" spans="1:19" ht="14.4" customHeight="1" x14ac:dyDescent="0.3">
      <c r="A23" s="48">
        <v>9</v>
      </c>
      <c r="B23" s="79" t="s">
        <v>28</v>
      </c>
      <c r="C23" s="51">
        <v>1800</v>
      </c>
      <c r="D23" s="51">
        <v>1900</v>
      </c>
      <c r="E23" s="51">
        <v>2300</v>
      </c>
      <c r="F23" s="62">
        <v>2694.1</v>
      </c>
      <c r="G23" s="62">
        <v>2756.8</v>
      </c>
      <c r="H23" s="62">
        <v>2314.1999999999998</v>
      </c>
      <c r="I23" s="62">
        <v>4849.3</v>
      </c>
      <c r="J23" s="62">
        <v>5237.8999999999996</v>
      </c>
      <c r="K23" s="65">
        <v>5322.55</v>
      </c>
      <c r="L23" s="62">
        <v>9</v>
      </c>
      <c r="M23" s="62">
        <v>18</v>
      </c>
      <c r="N23" s="62">
        <v>18</v>
      </c>
      <c r="O23" s="82" t="s">
        <v>9</v>
      </c>
      <c r="P23" s="62">
        <f>I23+L23</f>
        <v>4858.3</v>
      </c>
      <c r="Q23" s="62">
        <f>J23+M23</f>
        <v>5255.9</v>
      </c>
      <c r="R23" s="65">
        <f>K23+N23</f>
        <v>5340.55</v>
      </c>
    </row>
    <row r="24" spans="1:19" x14ac:dyDescent="0.3">
      <c r="A24" s="49"/>
      <c r="B24" s="80"/>
      <c r="C24" s="52"/>
      <c r="D24" s="52"/>
      <c r="E24" s="52"/>
      <c r="F24" s="63"/>
      <c r="G24" s="73"/>
      <c r="H24" s="63"/>
      <c r="I24" s="63"/>
      <c r="J24" s="73"/>
      <c r="K24" s="66"/>
      <c r="L24" s="63"/>
      <c r="M24" s="73"/>
      <c r="N24" s="63"/>
      <c r="O24" s="83"/>
      <c r="P24" s="63"/>
      <c r="Q24" s="75"/>
      <c r="R24" s="77"/>
    </row>
    <row r="25" spans="1:19" ht="64.2" customHeight="1" thickBot="1" x14ac:dyDescent="0.35">
      <c r="A25" s="50"/>
      <c r="B25" s="81"/>
      <c r="C25" s="53"/>
      <c r="D25" s="53"/>
      <c r="E25" s="53"/>
      <c r="F25" s="64"/>
      <c r="G25" s="74"/>
      <c r="H25" s="64"/>
      <c r="I25" s="64"/>
      <c r="J25" s="74"/>
      <c r="K25" s="67"/>
      <c r="L25" s="64"/>
      <c r="M25" s="74"/>
      <c r="N25" s="64"/>
      <c r="O25" s="84"/>
      <c r="P25" s="64"/>
      <c r="Q25" s="76"/>
      <c r="R25" s="78"/>
      <c r="S25" s="15"/>
    </row>
    <row r="26" spans="1:19" ht="23.4" customHeight="1" thickBot="1" x14ac:dyDescent="0.35">
      <c r="A26" s="1"/>
      <c r="B26" s="4" t="s">
        <v>10</v>
      </c>
      <c r="C26" s="4"/>
      <c r="D26" s="4"/>
      <c r="E26" s="3"/>
      <c r="F26" s="3"/>
      <c r="G26" s="3"/>
      <c r="H26" s="3"/>
      <c r="I26" s="7">
        <f>I23</f>
        <v>4849.3</v>
      </c>
      <c r="J26" s="7">
        <v>5369.5</v>
      </c>
      <c r="K26" s="7">
        <v>5906.5</v>
      </c>
      <c r="L26" s="7">
        <v>47</v>
      </c>
      <c r="M26" s="7">
        <f>M23</f>
        <v>18</v>
      </c>
      <c r="N26" s="7">
        <v>47</v>
      </c>
      <c r="O26" s="5" t="s">
        <v>9</v>
      </c>
      <c r="P26" s="7">
        <f>P23</f>
        <v>4858.3</v>
      </c>
      <c r="Q26" s="7">
        <f>Q23</f>
        <v>5255.9</v>
      </c>
      <c r="R26" s="6">
        <f>R23</f>
        <v>5340.55</v>
      </c>
    </row>
    <row r="27" spans="1:19" ht="24" customHeight="1" thickBot="1" x14ac:dyDescent="0.35">
      <c r="A27" s="1"/>
      <c r="B27" s="5" t="s">
        <v>15</v>
      </c>
      <c r="C27" s="5"/>
      <c r="D27" s="5"/>
      <c r="E27" s="5"/>
      <c r="F27" s="5"/>
      <c r="G27" s="5"/>
      <c r="H27" s="5"/>
      <c r="I27" s="7">
        <f>I9+I13+I17+I21+I26</f>
        <v>71518.3</v>
      </c>
      <c r="J27" s="7">
        <f t="shared" ref="J27:R27" si="8">J9+J13+J17+J21+J26</f>
        <v>73646.399999999994</v>
      </c>
      <c r="K27" s="7">
        <f t="shared" si="8"/>
        <v>76394.150000000009</v>
      </c>
      <c r="L27" s="7">
        <f t="shared" si="8"/>
        <v>334</v>
      </c>
      <c r="M27" s="7">
        <f t="shared" si="8"/>
        <v>580.29999999999995</v>
      </c>
      <c r="N27" s="7">
        <f t="shared" si="8"/>
        <v>610.5</v>
      </c>
      <c r="O27" s="7"/>
      <c r="P27" s="7">
        <f t="shared" si="8"/>
        <v>71797.3</v>
      </c>
      <c r="Q27" s="7">
        <f t="shared" si="8"/>
        <v>74095.099999999991</v>
      </c>
      <c r="R27" s="7">
        <f t="shared" si="8"/>
        <v>76391.700000000012</v>
      </c>
    </row>
    <row r="30" spans="1:19" x14ac:dyDescent="0.3">
      <c r="B30" s="71" t="s">
        <v>16</v>
      </c>
    </row>
    <row r="31" spans="1:19" x14ac:dyDescent="0.3">
      <c r="B31" s="72"/>
    </row>
    <row r="32" spans="1:19" x14ac:dyDescent="0.3">
      <c r="B32" s="72"/>
    </row>
    <row r="33" spans="2:2" ht="3.6" customHeight="1" x14ac:dyDescent="0.3">
      <c r="B33" s="72"/>
    </row>
  </sheetData>
  <mergeCells count="33">
    <mergeCell ref="A10:R10"/>
    <mergeCell ref="A14:R14"/>
    <mergeCell ref="A18:R18"/>
    <mergeCell ref="A22:R22"/>
    <mergeCell ref="Q23:Q25"/>
    <mergeCell ref="R23:R25"/>
    <mergeCell ref="L23:L25"/>
    <mergeCell ref="J23:J25"/>
    <mergeCell ref="B23:B25"/>
    <mergeCell ref="M23:M25"/>
    <mergeCell ref="H23:H25"/>
    <mergeCell ref="O23:O25"/>
    <mergeCell ref="B30:B33"/>
    <mergeCell ref="D23:D25"/>
    <mergeCell ref="F23:F25"/>
    <mergeCell ref="G23:G25"/>
    <mergeCell ref="C23:C25"/>
    <mergeCell ref="L3:N4"/>
    <mergeCell ref="A23:A25"/>
    <mergeCell ref="E23:E25"/>
    <mergeCell ref="A2:R2"/>
    <mergeCell ref="C3:E4"/>
    <mergeCell ref="A3:A5"/>
    <mergeCell ref="B3:B5"/>
    <mergeCell ref="F3:H4"/>
    <mergeCell ref="P3:R4"/>
    <mergeCell ref="O3:O4"/>
    <mergeCell ref="I3:K4"/>
    <mergeCell ref="I23:I25"/>
    <mergeCell ref="P23:P25"/>
    <mergeCell ref="K23:K25"/>
    <mergeCell ref="N23:N25"/>
    <mergeCell ref="A6:R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60" zoomScaleNormal="60" workbookViewId="0">
      <selection activeCell="L9" sqref="L9"/>
    </sheetView>
  </sheetViews>
  <sheetFormatPr defaultRowHeight="14.4" x14ac:dyDescent="0.3"/>
  <cols>
    <col min="1" max="1" width="3.44140625" customWidth="1"/>
    <col min="2" max="2" width="26.33203125" customWidth="1"/>
    <col min="3" max="3" width="9.44140625" customWidth="1"/>
    <col min="4" max="4" width="9.6640625" customWidth="1"/>
    <col min="5" max="5" width="9.44140625" customWidth="1"/>
    <col min="6" max="6" width="13.109375" customWidth="1"/>
    <col min="7" max="7" width="11.5546875" style="26" customWidth="1"/>
    <col min="8" max="8" width="12" style="26" customWidth="1"/>
    <col min="9" max="9" width="10.6640625" style="26" customWidth="1"/>
    <col min="10" max="10" width="10.109375" style="26" customWidth="1"/>
    <col min="11" max="11" width="10.88671875" style="26" customWidth="1"/>
    <col min="12" max="13" width="9.44140625" style="26" customWidth="1"/>
    <col min="14" max="14" width="12.109375" style="26" customWidth="1"/>
    <col min="15" max="15" width="21.44140625" style="26" customWidth="1"/>
    <col min="16" max="16" width="12" style="26" customWidth="1"/>
    <col min="17" max="17" width="11.33203125" style="26" customWidth="1"/>
    <col min="18" max="18" width="15.5546875" customWidth="1"/>
    <col min="19" max="19" width="14.88671875" customWidth="1"/>
  </cols>
  <sheetData>
    <row r="1" spans="1:18" ht="43.8" customHeight="1" x14ac:dyDescent="0.3">
      <c r="N1" s="89" t="s">
        <v>36</v>
      </c>
      <c r="O1" s="89"/>
      <c r="P1" s="89"/>
      <c r="Q1" s="89"/>
      <c r="R1" s="89"/>
    </row>
    <row r="2" spans="1:18" ht="15" thickBot="1" x14ac:dyDescent="0.35"/>
    <row r="3" spans="1:18" ht="39" customHeight="1" x14ac:dyDescent="0.3">
      <c r="A3" s="56" t="s">
        <v>0</v>
      </c>
      <c r="B3" s="56" t="s">
        <v>1</v>
      </c>
      <c r="C3" s="42" t="s">
        <v>2</v>
      </c>
      <c r="D3" s="93"/>
      <c r="E3" s="94"/>
      <c r="F3" s="42" t="s">
        <v>3</v>
      </c>
      <c r="G3" s="93"/>
      <c r="H3" s="94"/>
      <c r="I3" s="105" t="s">
        <v>4</v>
      </c>
      <c r="J3" s="106"/>
      <c r="K3" s="107"/>
      <c r="L3" s="105" t="s">
        <v>5</v>
      </c>
      <c r="M3" s="106"/>
      <c r="N3" s="106"/>
      <c r="O3" s="82" t="s">
        <v>6</v>
      </c>
      <c r="P3" s="92" t="s">
        <v>7</v>
      </c>
      <c r="Q3" s="93"/>
      <c r="R3" s="94"/>
    </row>
    <row r="4" spans="1:18" ht="80.400000000000006" customHeight="1" x14ac:dyDescent="0.3">
      <c r="A4" s="98"/>
      <c r="B4" s="100"/>
      <c r="C4" s="102"/>
      <c r="D4" s="103"/>
      <c r="E4" s="96"/>
      <c r="F4" s="102"/>
      <c r="G4" s="103"/>
      <c r="H4" s="96"/>
      <c r="I4" s="108"/>
      <c r="J4" s="109"/>
      <c r="K4" s="110"/>
      <c r="L4" s="108"/>
      <c r="M4" s="111"/>
      <c r="N4" s="111"/>
      <c r="O4" s="112"/>
      <c r="P4" s="95"/>
      <c r="Q4" s="95"/>
      <c r="R4" s="96"/>
    </row>
    <row r="5" spans="1:18" ht="35.4" customHeight="1" thickBot="1" x14ac:dyDescent="0.35">
      <c r="A5" s="98"/>
      <c r="B5" s="100"/>
      <c r="C5" s="104"/>
      <c r="D5" s="55"/>
      <c r="E5" s="97"/>
      <c r="F5" s="104"/>
      <c r="G5" s="55"/>
      <c r="H5" s="97"/>
      <c r="I5" s="113"/>
      <c r="J5" s="114"/>
      <c r="K5" s="115"/>
      <c r="L5" s="113"/>
      <c r="M5" s="114"/>
      <c r="N5" s="114"/>
      <c r="O5" s="116"/>
      <c r="P5" s="55"/>
      <c r="Q5" s="55"/>
      <c r="R5" s="97"/>
    </row>
    <row r="6" spans="1:18" ht="16.2" thickBot="1" x14ac:dyDescent="0.35">
      <c r="A6" s="99"/>
      <c r="B6" s="101"/>
      <c r="C6" s="25">
        <v>2019</v>
      </c>
      <c r="D6" s="8">
        <v>2020</v>
      </c>
      <c r="E6" s="9">
        <v>2021</v>
      </c>
      <c r="F6" s="25">
        <v>2019</v>
      </c>
      <c r="G6" s="117">
        <v>2020</v>
      </c>
      <c r="H6" s="118">
        <v>2021</v>
      </c>
      <c r="I6" s="119">
        <v>2019</v>
      </c>
      <c r="J6" s="117">
        <v>2020</v>
      </c>
      <c r="K6" s="118">
        <v>2021</v>
      </c>
      <c r="L6" s="119">
        <v>2019</v>
      </c>
      <c r="M6" s="117">
        <v>2020</v>
      </c>
      <c r="N6" s="118">
        <v>2021</v>
      </c>
      <c r="O6" s="118"/>
      <c r="P6" s="119">
        <v>2019</v>
      </c>
      <c r="Q6" s="117">
        <v>2020</v>
      </c>
      <c r="R6" s="9">
        <v>2021</v>
      </c>
    </row>
    <row r="7" spans="1:18" ht="24" customHeight="1" thickBot="1" x14ac:dyDescent="0.35">
      <c r="A7" s="68" t="s">
        <v>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</row>
    <row r="8" spans="1:18" ht="54.6" customHeight="1" thickBot="1" x14ac:dyDescent="0.35">
      <c r="A8" s="21">
        <v>1</v>
      </c>
      <c r="B8" s="2" t="s">
        <v>17</v>
      </c>
      <c r="C8" s="27">
        <v>4700</v>
      </c>
      <c r="D8" s="27">
        <v>4800</v>
      </c>
      <c r="E8" s="27">
        <v>5000</v>
      </c>
      <c r="F8" s="17">
        <v>136.49</v>
      </c>
      <c r="G8" s="17">
        <v>133.65</v>
      </c>
      <c r="H8" s="13">
        <v>128.30000000000001</v>
      </c>
      <c r="I8" s="13">
        <v>641.5</v>
      </c>
      <c r="J8" s="13">
        <v>641.5</v>
      </c>
      <c r="K8" s="13">
        <v>641.5</v>
      </c>
      <c r="L8" s="13">
        <v>0</v>
      </c>
      <c r="M8" s="18">
        <v>0</v>
      </c>
      <c r="N8" s="18">
        <v>0</v>
      </c>
      <c r="O8" s="17" t="s">
        <v>9</v>
      </c>
      <c r="P8" s="16">
        <f t="shared" ref="P8:R9" si="0">I8+L8</f>
        <v>641.5</v>
      </c>
      <c r="Q8" s="17">
        <f t="shared" si="0"/>
        <v>641.5</v>
      </c>
      <c r="R8" s="17">
        <f t="shared" si="0"/>
        <v>641.5</v>
      </c>
    </row>
    <row r="9" spans="1:18" ht="94.2" thickBot="1" x14ac:dyDescent="0.35">
      <c r="A9" s="21">
        <v>2</v>
      </c>
      <c r="B9" s="2" t="s">
        <v>18</v>
      </c>
      <c r="C9" s="27">
        <v>1985</v>
      </c>
      <c r="D9" s="27">
        <v>2000</v>
      </c>
      <c r="E9" s="27">
        <v>2020</v>
      </c>
      <c r="F9" s="17">
        <v>323.17</v>
      </c>
      <c r="G9" s="17">
        <v>320.75</v>
      </c>
      <c r="H9" s="17">
        <v>317.57</v>
      </c>
      <c r="I9" s="13">
        <v>641.5</v>
      </c>
      <c r="J9" s="13">
        <v>641.5</v>
      </c>
      <c r="K9" s="13">
        <v>641.5</v>
      </c>
      <c r="L9" s="13">
        <v>0</v>
      </c>
      <c r="M9" s="18">
        <v>0</v>
      </c>
      <c r="N9" s="18">
        <v>0</v>
      </c>
      <c r="O9" s="17" t="s">
        <v>9</v>
      </c>
      <c r="P9" s="16">
        <f t="shared" si="0"/>
        <v>641.5</v>
      </c>
      <c r="Q9" s="17">
        <f t="shared" si="0"/>
        <v>641.5</v>
      </c>
      <c r="R9" s="17">
        <f t="shared" si="0"/>
        <v>641.5</v>
      </c>
    </row>
    <row r="10" spans="1:18" ht="16.2" thickBot="1" x14ac:dyDescent="0.35">
      <c r="A10" s="21"/>
      <c r="B10" s="4" t="s">
        <v>10</v>
      </c>
      <c r="C10" s="28"/>
      <c r="D10" s="28"/>
      <c r="E10" s="29"/>
      <c r="F10" s="29"/>
      <c r="G10" s="29"/>
      <c r="H10" s="29"/>
      <c r="I10" s="30">
        <f>I8+I9</f>
        <v>1283</v>
      </c>
      <c r="J10" s="30">
        <f t="shared" ref="J10:N10" si="1">J8+J9</f>
        <v>1283</v>
      </c>
      <c r="K10" s="30">
        <f t="shared" si="1"/>
        <v>1283</v>
      </c>
      <c r="L10" s="30">
        <f t="shared" si="1"/>
        <v>0</v>
      </c>
      <c r="M10" s="30">
        <f t="shared" si="1"/>
        <v>0</v>
      </c>
      <c r="N10" s="30">
        <f t="shared" si="1"/>
        <v>0</v>
      </c>
      <c r="O10" s="29" t="s">
        <v>9</v>
      </c>
      <c r="P10" s="30">
        <f>P8+P9</f>
        <v>1283</v>
      </c>
      <c r="Q10" s="30">
        <f t="shared" ref="Q10:R10" si="2">Q8+Q9</f>
        <v>1283</v>
      </c>
      <c r="R10" s="30">
        <f t="shared" si="2"/>
        <v>1283</v>
      </c>
    </row>
    <row r="11" spans="1:18" ht="20.399999999999999" customHeight="1" thickBot="1" x14ac:dyDescent="0.35">
      <c r="A11" s="68" t="s">
        <v>11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1:18" ht="87.6" customHeight="1" thickBot="1" x14ac:dyDescent="0.35">
      <c r="A12" s="21">
        <v>3</v>
      </c>
      <c r="B12" s="2" t="s">
        <v>32</v>
      </c>
      <c r="C12" s="17" t="s">
        <v>22</v>
      </c>
      <c r="D12" s="17" t="s">
        <v>22</v>
      </c>
      <c r="E12" s="17" t="s">
        <v>22</v>
      </c>
      <c r="F12" s="18">
        <v>87.17</v>
      </c>
      <c r="G12" s="18">
        <v>87.1</v>
      </c>
      <c r="H12" s="31">
        <v>87.1</v>
      </c>
      <c r="I12" s="13">
        <v>10460.299999999999</v>
      </c>
      <c r="J12" s="13">
        <v>10451.6</v>
      </c>
      <c r="K12" s="13">
        <v>10451.6</v>
      </c>
      <c r="L12" s="13">
        <v>15</v>
      </c>
      <c r="M12" s="13">
        <v>15</v>
      </c>
      <c r="N12" s="13">
        <v>15</v>
      </c>
      <c r="O12" s="17" t="s">
        <v>9</v>
      </c>
      <c r="P12" s="13">
        <f t="shared" ref="P12:R13" si="3">I12+L12</f>
        <v>10475.299999999999</v>
      </c>
      <c r="Q12" s="13">
        <f t="shared" si="3"/>
        <v>10466.6</v>
      </c>
      <c r="R12" s="13">
        <f t="shared" si="3"/>
        <v>10466.6</v>
      </c>
    </row>
    <row r="13" spans="1:18" ht="103.2" customHeight="1" thickBot="1" x14ac:dyDescent="0.35">
      <c r="A13" s="21">
        <v>4</v>
      </c>
      <c r="B13" s="2" t="s">
        <v>21</v>
      </c>
      <c r="C13" s="17" t="s">
        <v>23</v>
      </c>
      <c r="D13" s="17" t="s">
        <v>23</v>
      </c>
      <c r="E13" s="17" t="s">
        <v>23</v>
      </c>
      <c r="F13" s="18">
        <v>3486.75</v>
      </c>
      <c r="G13" s="18">
        <v>3483.9</v>
      </c>
      <c r="H13" s="31">
        <v>3483.9</v>
      </c>
      <c r="I13" s="13">
        <v>6973.5</v>
      </c>
      <c r="J13" s="13">
        <v>6967.8</v>
      </c>
      <c r="K13" s="13">
        <v>6967.8</v>
      </c>
      <c r="L13" s="13">
        <v>10</v>
      </c>
      <c r="M13" s="13">
        <v>10</v>
      </c>
      <c r="N13" s="13">
        <v>10</v>
      </c>
      <c r="O13" s="17" t="s">
        <v>9</v>
      </c>
      <c r="P13" s="13">
        <f t="shared" si="3"/>
        <v>6983.5</v>
      </c>
      <c r="Q13" s="13">
        <f t="shared" si="3"/>
        <v>6977.8</v>
      </c>
      <c r="R13" s="13">
        <f t="shared" si="3"/>
        <v>6977.8</v>
      </c>
    </row>
    <row r="14" spans="1:18" ht="16.2" thickBot="1" x14ac:dyDescent="0.35">
      <c r="A14" s="21"/>
      <c r="B14" s="4" t="s">
        <v>10</v>
      </c>
      <c r="C14" s="4"/>
      <c r="D14" s="4"/>
      <c r="E14" s="5"/>
      <c r="F14" s="29"/>
      <c r="G14" s="29"/>
      <c r="H14" s="29"/>
      <c r="I14" s="30">
        <f>I12+I13</f>
        <v>17433.8</v>
      </c>
      <c r="J14" s="30">
        <f>J12+J13</f>
        <v>17419.400000000001</v>
      </c>
      <c r="K14" s="30">
        <f t="shared" ref="K14:N14" si="4">K12+K13</f>
        <v>17419.400000000001</v>
      </c>
      <c r="L14" s="30">
        <f t="shared" si="4"/>
        <v>25</v>
      </c>
      <c r="M14" s="30">
        <f t="shared" si="4"/>
        <v>25</v>
      </c>
      <c r="N14" s="30">
        <f t="shared" si="4"/>
        <v>25</v>
      </c>
      <c r="O14" s="29" t="s">
        <v>9</v>
      </c>
      <c r="P14" s="30">
        <f>P12+P13</f>
        <v>17458.8</v>
      </c>
      <c r="Q14" s="30">
        <f>Q12+Q13</f>
        <v>17444.400000000001</v>
      </c>
      <c r="R14" s="30">
        <f>R12+R13</f>
        <v>17444.400000000001</v>
      </c>
    </row>
    <row r="15" spans="1:18" ht="26.4" customHeight="1" thickBot="1" x14ac:dyDescent="0.35">
      <c r="A15" s="68" t="s">
        <v>12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</row>
    <row r="16" spans="1:18" ht="94.2" thickBot="1" x14ac:dyDescent="0.35">
      <c r="A16" s="21">
        <v>5</v>
      </c>
      <c r="B16" s="2" t="s">
        <v>24</v>
      </c>
      <c r="C16" s="17">
        <v>165</v>
      </c>
      <c r="D16" s="17">
        <v>169</v>
      </c>
      <c r="E16" s="17">
        <v>172</v>
      </c>
      <c r="F16" s="18">
        <v>223423.6</v>
      </c>
      <c r="G16" s="13">
        <f>J16*1000/D16</f>
        <v>197635.50295857989</v>
      </c>
      <c r="H16" s="13">
        <f>K16*1000/E16</f>
        <v>208877.90697674418</v>
      </c>
      <c r="I16" s="13">
        <v>36864.9</v>
      </c>
      <c r="J16" s="13">
        <v>33400.400000000001</v>
      </c>
      <c r="K16" s="18">
        <v>35927</v>
      </c>
      <c r="L16" s="13">
        <v>262.5</v>
      </c>
      <c r="M16" s="13">
        <v>262.5</v>
      </c>
      <c r="N16" s="13">
        <v>262.5</v>
      </c>
      <c r="O16" s="17" t="s">
        <v>9</v>
      </c>
      <c r="P16" s="13">
        <f t="shared" ref="P16:R17" si="5">I16+L16</f>
        <v>37127.4</v>
      </c>
      <c r="Q16" s="13">
        <f t="shared" si="5"/>
        <v>33662.9</v>
      </c>
      <c r="R16" s="13">
        <f t="shared" si="5"/>
        <v>36189.5</v>
      </c>
    </row>
    <row r="17" spans="1:19" ht="58.2" customHeight="1" thickBot="1" x14ac:dyDescent="0.35">
      <c r="A17" s="21">
        <v>6</v>
      </c>
      <c r="B17" s="2" t="s">
        <v>33</v>
      </c>
      <c r="C17" s="27">
        <v>49500</v>
      </c>
      <c r="D17" s="27">
        <v>50000</v>
      </c>
      <c r="E17" s="27">
        <v>50125</v>
      </c>
      <c r="F17" s="17">
        <v>319.18</v>
      </c>
      <c r="G17" s="18">
        <f>J17*1000/D17</f>
        <v>286.29000000000002</v>
      </c>
      <c r="H17" s="18">
        <f>K17*1000/E17</f>
        <v>307.17805486284288</v>
      </c>
      <c r="I17" s="13">
        <v>15799.3</v>
      </c>
      <c r="J17" s="13">
        <v>14314.5</v>
      </c>
      <c r="K17" s="13">
        <v>15397.3</v>
      </c>
      <c r="L17" s="13">
        <v>112.5</v>
      </c>
      <c r="M17" s="13">
        <v>112.5</v>
      </c>
      <c r="N17" s="13">
        <v>112.5</v>
      </c>
      <c r="O17" s="17" t="s">
        <v>9</v>
      </c>
      <c r="P17" s="13">
        <f t="shared" si="5"/>
        <v>15911.8</v>
      </c>
      <c r="Q17" s="13">
        <f t="shared" si="5"/>
        <v>14427</v>
      </c>
      <c r="R17" s="13">
        <f t="shared" si="5"/>
        <v>15509.8</v>
      </c>
    </row>
    <row r="18" spans="1:19" ht="16.2" thickBot="1" x14ac:dyDescent="0.35">
      <c r="A18" s="21"/>
      <c r="B18" s="4" t="s">
        <v>10</v>
      </c>
      <c r="C18" s="28"/>
      <c r="D18" s="28"/>
      <c r="E18" s="17"/>
      <c r="F18" s="17"/>
      <c r="G18" s="17"/>
      <c r="H18" s="17"/>
      <c r="I18" s="30">
        <f>I16+I17</f>
        <v>52664.2</v>
      </c>
      <c r="J18" s="30">
        <f t="shared" ref="J18:N18" si="6">J16+J17</f>
        <v>47714.9</v>
      </c>
      <c r="K18" s="30">
        <f t="shared" si="6"/>
        <v>51324.3</v>
      </c>
      <c r="L18" s="30">
        <f t="shared" si="6"/>
        <v>375</v>
      </c>
      <c r="M18" s="30">
        <f t="shared" si="6"/>
        <v>375</v>
      </c>
      <c r="N18" s="30">
        <f t="shared" si="6"/>
        <v>375</v>
      </c>
      <c r="O18" s="29" t="s">
        <v>9</v>
      </c>
      <c r="P18" s="30">
        <f>P16+P17</f>
        <v>53039.199999999997</v>
      </c>
      <c r="Q18" s="30">
        <f>Q16+Q17</f>
        <v>48089.9</v>
      </c>
      <c r="R18" s="32">
        <f>R16+R17</f>
        <v>51699.3</v>
      </c>
    </row>
    <row r="19" spans="1:19" ht="25.2" customHeight="1" thickBot="1" x14ac:dyDescent="0.35">
      <c r="A19" s="68" t="s">
        <v>13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</row>
    <row r="20" spans="1:19" ht="70.2" customHeight="1" thickBot="1" x14ac:dyDescent="0.35">
      <c r="A20" s="21">
        <v>7</v>
      </c>
      <c r="B20" s="23" t="s">
        <v>26</v>
      </c>
      <c r="C20" s="36">
        <v>15193</v>
      </c>
      <c r="D20" s="37">
        <v>12031</v>
      </c>
      <c r="E20" s="37">
        <v>9231</v>
      </c>
      <c r="F20" s="18">
        <f>I20*1000/C20</f>
        <v>296.72217468571051</v>
      </c>
      <c r="G20" s="18">
        <f t="shared" ref="G20:H24" si="7">J20*1000/D20</f>
        <v>374.54908153935668</v>
      </c>
      <c r="H20" s="18">
        <f t="shared" si="7"/>
        <v>488.15946268009964</v>
      </c>
      <c r="I20" s="41">
        <v>4508.1000000000004</v>
      </c>
      <c r="J20" s="41">
        <v>4506.2</v>
      </c>
      <c r="K20" s="13">
        <v>4506.2</v>
      </c>
      <c r="L20" s="13">
        <v>7</v>
      </c>
      <c r="M20" s="13">
        <v>7</v>
      </c>
      <c r="N20" s="13">
        <v>7</v>
      </c>
      <c r="O20" s="17" t="s">
        <v>9</v>
      </c>
      <c r="P20" s="13">
        <f t="shared" ref="P20:R24" si="8">I20+L20</f>
        <v>4515.1000000000004</v>
      </c>
      <c r="Q20" s="13">
        <f t="shared" ref="Q20" si="9">J20+M20</f>
        <v>4513.2</v>
      </c>
      <c r="R20" s="13">
        <f t="shared" ref="R20" si="10">K20+N20</f>
        <v>4513.2</v>
      </c>
      <c r="S20" s="22"/>
    </row>
    <row r="21" spans="1:19" ht="100.8" customHeight="1" thickBot="1" x14ac:dyDescent="0.35">
      <c r="A21" s="21">
        <v>8</v>
      </c>
      <c r="B21" s="24" t="s">
        <v>34</v>
      </c>
      <c r="C21" s="38">
        <v>3227</v>
      </c>
      <c r="D21" s="39">
        <v>3827</v>
      </c>
      <c r="E21" s="40">
        <v>4227</v>
      </c>
      <c r="F21" s="18">
        <f>I21*1000/C21</f>
        <v>349.24078091106293</v>
      </c>
      <c r="G21" s="18">
        <f t="shared" si="7"/>
        <v>294.35589234387248</v>
      </c>
      <c r="H21" s="18">
        <f t="shared" si="7"/>
        <v>266.5010645848119</v>
      </c>
      <c r="I21" s="41">
        <v>1127</v>
      </c>
      <c r="J21" s="41">
        <v>1126.5</v>
      </c>
      <c r="K21" s="13">
        <v>1126.5</v>
      </c>
      <c r="L21" s="13">
        <v>1.8</v>
      </c>
      <c r="M21" s="13">
        <v>1.8</v>
      </c>
      <c r="N21" s="13">
        <v>1.8</v>
      </c>
      <c r="O21" s="17" t="s">
        <v>9</v>
      </c>
      <c r="P21" s="13">
        <f t="shared" si="8"/>
        <v>1128.8</v>
      </c>
      <c r="Q21" s="13">
        <f t="shared" si="8"/>
        <v>1128.3</v>
      </c>
      <c r="R21" s="13">
        <f t="shared" si="8"/>
        <v>1128.3</v>
      </c>
      <c r="S21" s="22"/>
    </row>
    <row r="22" spans="1:19" ht="98.4" customHeight="1" thickBot="1" x14ac:dyDescent="0.35">
      <c r="A22" s="21">
        <v>9</v>
      </c>
      <c r="B22" s="2" t="s">
        <v>35</v>
      </c>
      <c r="C22" s="27">
        <v>24374</v>
      </c>
      <c r="D22" s="27">
        <v>25436</v>
      </c>
      <c r="E22" s="27">
        <v>26336</v>
      </c>
      <c r="F22" s="18">
        <f>I22*1000/C22</f>
        <v>84.069090013949292</v>
      </c>
      <c r="G22" s="18">
        <f t="shared" si="7"/>
        <v>80.523667243277231</v>
      </c>
      <c r="H22" s="18">
        <f t="shared" si="7"/>
        <v>77.771871202916145</v>
      </c>
      <c r="I22" s="13">
        <v>2049.1</v>
      </c>
      <c r="J22" s="13">
        <v>2048.1999999999998</v>
      </c>
      <c r="K22" s="13">
        <v>2048.1999999999998</v>
      </c>
      <c r="L22" s="13">
        <v>3.2</v>
      </c>
      <c r="M22" s="13">
        <v>3.2</v>
      </c>
      <c r="N22" s="13">
        <v>3.2</v>
      </c>
      <c r="O22" s="17"/>
      <c r="P22" s="13">
        <f t="shared" si="8"/>
        <v>2052.2999999999997</v>
      </c>
      <c r="Q22" s="13">
        <f t="shared" si="8"/>
        <v>2051.3999999999996</v>
      </c>
      <c r="R22" s="13">
        <f t="shared" si="8"/>
        <v>2051.3999999999996</v>
      </c>
      <c r="S22" s="22"/>
    </row>
    <row r="23" spans="1:19" ht="85.2" customHeight="1" thickBot="1" x14ac:dyDescent="0.35">
      <c r="A23" s="21">
        <v>10</v>
      </c>
      <c r="B23" s="2" t="s">
        <v>29</v>
      </c>
      <c r="C23" s="33">
        <v>15859.5</v>
      </c>
      <c r="D23" s="34">
        <v>17059.5</v>
      </c>
      <c r="E23" s="35">
        <v>18259.5</v>
      </c>
      <c r="F23" s="18">
        <f>I23*1000/C23</f>
        <v>122.75292411488383</v>
      </c>
      <c r="G23" s="18">
        <f t="shared" si="7"/>
        <v>114.06547671385445</v>
      </c>
      <c r="H23" s="18">
        <f t="shared" si="7"/>
        <v>106.56918316492785</v>
      </c>
      <c r="I23" s="18">
        <v>1946.8</v>
      </c>
      <c r="J23" s="18">
        <v>1945.9</v>
      </c>
      <c r="K23" s="13">
        <v>1945.9</v>
      </c>
      <c r="L23" s="13">
        <v>3</v>
      </c>
      <c r="M23" s="13">
        <v>3</v>
      </c>
      <c r="N23" s="13">
        <v>3</v>
      </c>
      <c r="O23" s="17"/>
      <c r="P23" s="13">
        <f t="shared" si="8"/>
        <v>1949.8</v>
      </c>
      <c r="Q23" s="13">
        <f t="shared" si="8"/>
        <v>1948.9</v>
      </c>
      <c r="R23" s="13">
        <f t="shared" si="8"/>
        <v>1948.9</v>
      </c>
      <c r="S23" s="22"/>
    </row>
    <row r="24" spans="1:19" ht="105" customHeight="1" thickBot="1" x14ac:dyDescent="0.35">
      <c r="A24" s="21">
        <v>11</v>
      </c>
      <c r="B24" s="2" t="s">
        <v>30</v>
      </c>
      <c r="C24" s="38">
        <v>1724</v>
      </c>
      <c r="D24" s="39">
        <v>2024</v>
      </c>
      <c r="E24" s="40">
        <v>2324</v>
      </c>
      <c r="F24" s="18">
        <f>I24*1000/C24</f>
        <v>356.55452436194895</v>
      </c>
      <c r="G24" s="18">
        <f t="shared" si="7"/>
        <v>303.55731225296444</v>
      </c>
      <c r="H24" s="18">
        <f t="shared" si="7"/>
        <v>264.37177280550776</v>
      </c>
      <c r="I24" s="18">
        <v>614.70000000000005</v>
      </c>
      <c r="J24" s="18">
        <v>614.4</v>
      </c>
      <c r="K24" s="13">
        <v>614.4</v>
      </c>
      <c r="L24" s="13">
        <v>1</v>
      </c>
      <c r="M24" s="13">
        <v>1</v>
      </c>
      <c r="N24" s="13">
        <v>1</v>
      </c>
      <c r="O24" s="17"/>
      <c r="P24" s="13">
        <f t="shared" si="8"/>
        <v>615.70000000000005</v>
      </c>
      <c r="Q24" s="13">
        <f t="shared" si="8"/>
        <v>615.4</v>
      </c>
      <c r="R24" s="13">
        <f t="shared" si="8"/>
        <v>615.4</v>
      </c>
      <c r="S24" s="22"/>
    </row>
    <row r="25" spans="1:19" ht="16.2" thickBot="1" x14ac:dyDescent="0.35">
      <c r="A25" s="21"/>
      <c r="B25" s="4" t="s">
        <v>10</v>
      </c>
      <c r="C25" s="28"/>
      <c r="D25" s="28"/>
      <c r="E25" s="29"/>
      <c r="F25" s="29"/>
      <c r="G25" s="29"/>
      <c r="H25" s="29"/>
      <c r="I25" s="30">
        <f t="shared" ref="I25:N25" si="11">I20+I21+I22+I23+I24</f>
        <v>10245.700000000001</v>
      </c>
      <c r="J25" s="30">
        <f t="shared" si="11"/>
        <v>10241.199999999999</v>
      </c>
      <c r="K25" s="30">
        <f t="shared" si="11"/>
        <v>10241.199999999999</v>
      </c>
      <c r="L25" s="30">
        <f t="shared" si="11"/>
        <v>16</v>
      </c>
      <c r="M25" s="30">
        <f t="shared" si="11"/>
        <v>16</v>
      </c>
      <c r="N25" s="30">
        <f t="shared" si="11"/>
        <v>16</v>
      </c>
      <c r="O25" s="29"/>
      <c r="P25" s="32">
        <f>P20+P21+P22+P23+P24</f>
        <v>10261.700000000001</v>
      </c>
      <c r="Q25" s="32">
        <f t="shared" ref="Q25:R25" si="12">Q20+Q21+Q22+Q23+Q24</f>
        <v>10257.199999999999</v>
      </c>
      <c r="R25" s="32">
        <f t="shared" si="12"/>
        <v>10257.199999999999</v>
      </c>
    </row>
    <row r="26" spans="1:19" ht="16.2" thickBot="1" x14ac:dyDescent="0.35">
      <c r="A26" s="68" t="s">
        <v>14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</row>
    <row r="27" spans="1:19" ht="14.4" customHeight="1" x14ac:dyDescent="0.3">
      <c r="A27" s="48">
        <v>12</v>
      </c>
      <c r="B27" s="85" t="s">
        <v>26</v>
      </c>
      <c r="C27" s="88">
        <v>95500</v>
      </c>
      <c r="D27" s="88">
        <v>96000</v>
      </c>
      <c r="E27" s="88">
        <v>96000</v>
      </c>
      <c r="F27" s="62">
        <f>I27*1000/C27</f>
        <v>57.227225130890055</v>
      </c>
      <c r="G27" s="62">
        <f t="shared" ref="G27:H27" si="13">J27*1000/D27</f>
        <v>56.891666666666666</v>
      </c>
      <c r="H27" s="62">
        <f t="shared" si="13"/>
        <v>56.891666666666666</v>
      </c>
      <c r="I27" s="62">
        <v>5465.2</v>
      </c>
      <c r="J27" s="62">
        <v>5461.6</v>
      </c>
      <c r="K27" s="65">
        <v>5461.6</v>
      </c>
      <c r="L27" s="62">
        <v>20</v>
      </c>
      <c r="M27" s="62">
        <v>20</v>
      </c>
      <c r="N27" s="62">
        <v>20</v>
      </c>
      <c r="O27" s="82" t="s">
        <v>9</v>
      </c>
      <c r="P27" s="62">
        <f>I27+L27</f>
        <v>5485.2</v>
      </c>
      <c r="Q27" s="62">
        <f>J27+M27</f>
        <v>5481.6</v>
      </c>
      <c r="R27" s="62">
        <f>K27+N27</f>
        <v>5481.6</v>
      </c>
    </row>
    <row r="28" spans="1:19" ht="14.4" customHeight="1" x14ac:dyDescent="0.3">
      <c r="A28" s="49"/>
      <c r="B28" s="86"/>
      <c r="C28" s="83"/>
      <c r="D28" s="83"/>
      <c r="E28" s="83"/>
      <c r="F28" s="63"/>
      <c r="G28" s="63"/>
      <c r="H28" s="63"/>
      <c r="I28" s="63"/>
      <c r="J28" s="73"/>
      <c r="K28" s="66"/>
      <c r="L28" s="63"/>
      <c r="M28" s="73"/>
      <c r="N28" s="63"/>
      <c r="O28" s="83"/>
      <c r="P28" s="63"/>
      <c r="Q28" s="75"/>
      <c r="R28" s="75"/>
    </row>
    <row r="29" spans="1:19" ht="37.200000000000003" customHeight="1" thickBot="1" x14ac:dyDescent="0.35">
      <c r="A29" s="50"/>
      <c r="B29" s="87"/>
      <c r="C29" s="84"/>
      <c r="D29" s="84"/>
      <c r="E29" s="84"/>
      <c r="F29" s="64"/>
      <c r="G29" s="64"/>
      <c r="H29" s="64"/>
      <c r="I29" s="64"/>
      <c r="J29" s="74"/>
      <c r="K29" s="67"/>
      <c r="L29" s="64"/>
      <c r="M29" s="74"/>
      <c r="N29" s="64"/>
      <c r="O29" s="84"/>
      <c r="P29" s="64"/>
      <c r="Q29" s="76"/>
      <c r="R29" s="76"/>
      <c r="S29" s="15"/>
    </row>
    <row r="30" spans="1:19" ht="23.4" customHeight="1" thickBot="1" x14ac:dyDescent="0.35">
      <c r="A30" s="21"/>
      <c r="B30" s="28" t="s">
        <v>10</v>
      </c>
      <c r="C30" s="28"/>
      <c r="D30" s="28"/>
      <c r="E30" s="17"/>
      <c r="F30" s="17"/>
      <c r="G30" s="17"/>
      <c r="H30" s="17"/>
      <c r="I30" s="30">
        <f t="shared" ref="I30:N30" si="14">I27</f>
        <v>5465.2</v>
      </c>
      <c r="J30" s="30">
        <f t="shared" si="14"/>
        <v>5461.6</v>
      </c>
      <c r="K30" s="30">
        <f t="shared" si="14"/>
        <v>5461.6</v>
      </c>
      <c r="L30" s="30">
        <f t="shared" si="14"/>
        <v>20</v>
      </c>
      <c r="M30" s="30">
        <f t="shared" si="14"/>
        <v>20</v>
      </c>
      <c r="N30" s="30">
        <f t="shared" si="14"/>
        <v>20</v>
      </c>
      <c r="O30" s="29" t="s">
        <v>9</v>
      </c>
      <c r="P30" s="30">
        <f>P27</f>
        <v>5485.2</v>
      </c>
      <c r="Q30" s="30">
        <f>Q27</f>
        <v>5481.6</v>
      </c>
      <c r="R30" s="30">
        <f>R27</f>
        <v>5481.6</v>
      </c>
    </row>
    <row r="31" spans="1:19" ht="24" customHeight="1" thickBot="1" x14ac:dyDescent="0.35">
      <c r="A31" s="21"/>
      <c r="B31" s="29" t="s">
        <v>15</v>
      </c>
      <c r="C31" s="29"/>
      <c r="D31" s="29"/>
      <c r="E31" s="29"/>
      <c r="F31" s="29"/>
      <c r="G31" s="29"/>
      <c r="H31" s="29"/>
      <c r="I31" s="30">
        <f>I10+I14+I18+I25+I30</f>
        <v>87091.9</v>
      </c>
      <c r="J31" s="30">
        <f t="shared" ref="J31:R31" si="15">J10+J14+J18+J25+J30</f>
        <v>82120.100000000006</v>
      </c>
      <c r="K31" s="30">
        <f t="shared" si="15"/>
        <v>85729.500000000015</v>
      </c>
      <c r="L31" s="30">
        <f t="shared" si="15"/>
        <v>436</v>
      </c>
      <c r="M31" s="30">
        <f t="shared" si="15"/>
        <v>436</v>
      </c>
      <c r="N31" s="30">
        <f t="shared" si="15"/>
        <v>436</v>
      </c>
      <c r="O31" s="30"/>
      <c r="P31" s="30">
        <f t="shared" si="15"/>
        <v>87527.9</v>
      </c>
      <c r="Q31" s="30">
        <f t="shared" si="15"/>
        <v>82556.100000000006</v>
      </c>
      <c r="R31" s="30">
        <f t="shared" si="15"/>
        <v>86165.500000000015</v>
      </c>
    </row>
    <row r="33" spans="2:2" x14ac:dyDescent="0.3">
      <c r="B33" s="90" t="s">
        <v>31</v>
      </c>
    </row>
    <row r="34" spans="2:2" ht="14.4" customHeight="1" x14ac:dyDescent="0.3">
      <c r="B34" s="91"/>
    </row>
    <row r="35" spans="2:2" x14ac:dyDescent="0.3">
      <c r="B35" s="91"/>
    </row>
    <row r="36" spans="2:2" x14ac:dyDescent="0.3">
      <c r="B36" s="91"/>
    </row>
    <row r="37" spans="2:2" x14ac:dyDescent="0.3">
      <c r="B37" s="91"/>
    </row>
  </sheetData>
  <mergeCells count="33">
    <mergeCell ref="B33:B37"/>
    <mergeCell ref="P3:R5"/>
    <mergeCell ref="A3:A6"/>
    <mergeCell ref="B3:B6"/>
    <mergeCell ref="C3:E5"/>
    <mergeCell ref="F3:H5"/>
    <mergeCell ref="I3:K5"/>
    <mergeCell ref="L3:N5"/>
    <mergeCell ref="O3:O5"/>
    <mergeCell ref="A11:R11"/>
    <mergeCell ref="A15:R15"/>
    <mergeCell ref="A19:R19"/>
    <mergeCell ref="A26:R26"/>
    <mergeCell ref="A27:A29"/>
    <mergeCell ref="N1:R1"/>
    <mergeCell ref="R27:R29"/>
    <mergeCell ref="L27:L29"/>
    <mergeCell ref="M27:M29"/>
    <mergeCell ref="N27:N29"/>
    <mergeCell ref="O27:O29"/>
    <mergeCell ref="P27:P29"/>
    <mergeCell ref="Q27:Q29"/>
    <mergeCell ref="J27:J29"/>
    <mergeCell ref="B27:B29"/>
    <mergeCell ref="A7:R7"/>
    <mergeCell ref="D27:D29"/>
    <mergeCell ref="E27:E29"/>
    <mergeCell ref="F27:F29"/>
    <mergeCell ref="G27:G29"/>
    <mergeCell ref="H27:H29"/>
    <mergeCell ref="I27:I29"/>
    <mergeCell ref="C27:C29"/>
    <mergeCell ref="K27:K2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ДШИ + 5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ekonom1</dc:creator>
  <cp:lastModifiedBy>ekonom1</cp:lastModifiedBy>
  <cp:lastPrinted>2019-02-21T11:47:30Z</cp:lastPrinted>
  <dcterms:created xsi:type="dcterms:W3CDTF">2016-11-03T07:00:53Z</dcterms:created>
  <dcterms:modified xsi:type="dcterms:W3CDTF">2019-02-21T11:48:15Z</dcterms:modified>
</cp:coreProperties>
</file>